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pincgov-my.sharepoint.com/personal/kelly_breest_dpi_nc_gov1/Documents/Desktop/New folder/Director's Office/Website/"/>
    </mc:Choice>
  </mc:AlternateContent>
  <xr:revisionPtr revIDLastSave="0" documentId="8_{B27A23AA-8EB7-4E30-89C3-178248AD0559}" xr6:coauthVersionLast="47" xr6:coauthVersionMax="47" xr10:uidLastSave="{00000000-0000-0000-0000-000000000000}"/>
  <bookViews>
    <workbookView xWindow="-108" yWindow="-108" windowWidth="23256" windowHeight="12576" xr2:uid="{00000000-000D-0000-FFFF-FFFF00000000}"/>
  </bookViews>
  <sheets>
    <sheet name="Step 1. Directions &amp; Data Downl" sheetId="1" r:id="rId1"/>
    <sheet name="Step 2. Paste Your Data Here" sheetId="2" r:id="rId2"/>
    <sheet name="Step 3. Summary Count Categorie" sheetId="3" r:id="rId3"/>
    <sheet name="Step 4. Summary Tables and Char" sheetId="4" r:id="rId4"/>
    <sheet name="LEA Enrollment 2021" sheetId="5" state="hidden" r:id="rId5"/>
  </sheets>
  <definedNames>
    <definedName name="_xlnm._FilterDatabase" localSheetId="4" hidden="1">'LEA Enrollment 2021'!$A$1:$Z$325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pIWhulrydZMbeYO0Y3poNRemLWg=="/>
    </ext>
  </extLst>
</workbook>
</file>

<file path=xl/calcChain.xml><?xml version="1.0" encoding="utf-8"?>
<calcChain xmlns="http://schemas.openxmlformats.org/spreadsheetml/2006/main">
  <c r="G231" i="4" l="1"/>
  <c r="H151" i="4"/>
  <c r="B127" i="4"/>
  <c r="C63" i="4"/>
  <c r="I3" i="4"/>
  <c r="I28" i="3"/>
  <c r="I231" i="4" s="1"/>
  <c r="H28" i="3"/>
  <c r="H231" i="4" s="1"/>
  <c r="G28" i="3"/>
  <c r="F28" i="3"/>
  <c r="F231" i="4" s="1"/>
  <c r="E28" i="3"/>
  <c r="E231" i="4" s="1"/>
  <c r="D28" i="3"/>
  <c r="D231" i="4" s="1"/>
  <c r="C28" i="3"/>
  <c r="C231" i="4" s="1"/>
  <c r="B28" i="3"/>
  <c r="B231" i="4" s="1"/>
  <c r="I27" i="3"/>
  <c r="I214" i="4" s="1"/>
  <c r="G217" i="4" s="1"/>
  <c r="H27" i="3"/>
  <c r="H214" i="4" s="1"/>
  <c r="G27" i="3"/>
  <c r="G214" i="4" s="1"/>
  <c r="F27" i="3"/>
  <c r="F214" i="4" s="1"/>
  <c r="E27" i="3"/>
  <c r="E214" i="4" s="1"/>
  <c r="D27" i="3"/>
  <c r="D214" i="4" s="1"/>
  <c r="C27" i="3"/>
  <c r="C214" i="4" s="1"/>
  <c r="B27" i="3"/>
  <c r="B214" i="4" s="1"/>
  <c r="I26" i="3"/>
  <c r="I197" i="4" s="1"/>
  <c r="H26" i="3"/>
  <c r="H197" i="4" s="1"/>
  <c r="G26" i="3"/>
  <c r="G197" i="4" s="1"/>
  <c r="F26" i="3"/>
  <c r="F197" i="4" s="1"/>
  <c r="E26" i="3"/>
  <c r="E197" i="4" s="1"/>
  <c r="D26" i="3"/>
  <c r="D197" i="4" s="1"/>
  <c r="C26" i="3"/>
  <c r="C197" i="4" s="1"/>
  <c r="B26" i="3"/>
  <c r="B197" i="4" s="1"/>
  <c r="I25" i="3"/>
  <c r="I182" i="4" s="1"/>
  <c r="H25" i="3"/>
  <c r="H182" i="4" s="1"/>
  <c r="G25" i="3"/>
  <c r="G182" i="4" s="1"/>
  <c r="F25" i="3"/>
  <c r="F182" i="4" s="1"/>
  <c r="E25" i="3"/>
  <c r="E182" i="4" s="1"/>
  <c r="D25" i="3"/>
  <c r="D182" i="4" s="1"/>
  <c r="C25" i="3"/>
  <c r="C182" i="4" s="1"/>
  <c r="B25" i="3"/>
  <c r="B182" i="4" s="1"/>
  <c r="I24" i="3"/>
  <c r="I168" i="4" s="1"/>
  <c r="F171" i="4" s="1"/>
  <c r="H24" i="3"/>
  <c r="H168" i="4" s="1"/>
  <c r="G24" i="3"/>
  <c r="G168" i="4" s="1"/>
  <c r="F24" i="3"/>
  <c r="F168" i="4" s="1"/>
  <c r="E24" i="3"/>
  <c r="E168" i="4" s="1"/>
  <c r="D24" i="3"/>
  <c r="D168" i="4" s="1"/>
  <c r="C24" i="3"/>
  <c r="C168" i="4" s="1"/>
  <c r="B24" i="3"/>
  <c r="B168" i="4" s="1"/>
  <c r="I23" i="3"/>
  <c r="I151" i="4" s="1"/>
  <c r="H23" i="3"/>
  <c r="G23" i="3"/>
  <c r="G151" i="4" s="1"/>
  <c r="F23" i="3"/>
  <c r="F151" i="4" s="1"/>
  <c r="E23" i="3"/>
  <c r="E151" i="4" s="1"/>
  <c r="D23" i="3"/>
  <c r="D151" i="4" s="1"/>
  <c r="C23" i="3"/>
  <c r="C151" i="4" s="1"/>
  <c r="B23" i="3"/>
  <c r="B151" i="4" s="1"/>
  <c r="I22" i="3"/>
  <c r="I137" i="4" s="1"/>
  <c r="H140" i="4" s="1"/>
  <c r="H22" i="3"/>
  <c r="H137" i="4" s="1"/>
  <c r="G22" i="3"/>
  <c r="G137" i="4" s="1"/>
  <c r="F22" i="3"/>
  <c r="F137" i="4" s="1"/>
  <c r="E22" i="3"/>
  <c r="E137" i="4" s="1"/>
  <c r="D22" i="3"/>
  <c r="D137" i="4" s="1"/>
  <c r="C22" i="3"/>
  <c r="C137" i="4" s="1"/>
  <c r="B22" i="3"/>
  <c r="B137" i="4" s="1"/>
  <c r="I21" i="3"/>
  <c r="I127" i="4" s="1"/>
  <c r="H21" i="3"/>
  <c r="H127" i="4" s="1"/>
  <c r="G21" i="3"/>
  <c r="G127" i="4" s="1"/>
  <c r="F21" i="3"/>
  <c r="F127" i="4" s="1"/>
  <c r="E21" i="3"/>
  <c r="E127" i="4" s="1"/>
  <c r="D21" i="3"/>
  <c r="D127" i="4" s="1"/>
  <c r="C21" i="3"/>
  <c r="C127" i="4" s="1"/>
  <c r="B21" i="3"/>
  <c r="I20" i="3"/>
  <c r="I112" i="4" s="1"/>
  <c r="H20" i="3"/>
  <c r="H112" i="4" s="1"/>
  <c r="G20" i="3"/>
  <c r="G112" i="4" s="1"/>
  <c r="F20" i="3"/>
  <c r="F112" i="4" s="1"/>
  <c r="E20" i="3"/>
  <c r="E112" i="4" s="1"/>
  <c r="D20" i="3"/>
  <c r="D112" i="4" s="1"/>
  <c r="C20" i="3"/>
  <c r="C112" i="4" s="1"/>
  <c r="B20" i="3"/>
  <c r="B112" i="4" s="1"/>
  <c r="I19" i="3"/>
  <c r="I101" i="4" s="1"/>
  <c r="G104" i="4" s="1"/>
  <c r="H19" i="3"/>
  <c r="H101" i="4" s="1"/>
  <c r="G19" i="3"/>
  <c r="G101" i="4" s="1"/>
  <c r="F19" i="3"/>
  <c r="F101" i="4" s="1"/>
  <c r="E19" i="3"/>
  <c r="E101" i="4" s="1"/>
  <c r="D19" i="3"/>
  <c r="D101" i="4" s="1"/>
  <c r="C19" i="3"/>
  <c r="C101" i="4" s="1"/>
  <c r="B19" i="3"/>
  <c r="B101" i="4" s="1"/>
  <c r="I18" i="3"/>
  <c r="I91" i="4" s="1"/>
  <c r="H18" i="3"/>
  <c r="H91" i="4" s="1"/>
  <c r="G18" i="3"/>
  <c r="G91" i="4" s="1"/>
  <c r="F18" i="3"/>
  <c r="F91" i="4" s="1"/>
  <c r="E18" i="3"/>
  <c r="E91" i="4" s="1"/>
  <c r="D18" i="3"/>
  <c r="D91" i="4" s="1"/>
  <c r="C18" i="3"/>
  <c r="C91" i="4" s="1"/>
  <c r="B18" i="3"/>
  <c r="B91" i="4" s="1"/>
  <c r="I17" i="3"/>
  <c r="I77" i="4" s="1"/>
  <c r="G80" i="4" s="1"/>
  <c r="H17" i="3"/>
  <c r="H77" i="4" s="1"/>
  <c r="G17" i="3"/>
  <c r="G77" i="4" s="1"/>
  <c r="F17" i="3"/>
  <c r="F77" i="4" s="1"/>
  <c r="E17" i="3"/>
  <c r="E77" i="4" s="1"/>
  <c r="D17" i="3"/>
  <c r="D77" i="4" s="1"/>
  <c r="C17" i="3"/>
  <c r="C77" i="4" s="1"/>
  <c r="B17" i="3"/>
  <c r="B77" i="4" s="1"/>
  <c r="I16" i="3"/>
  <c r="I63" i="4" s="1"/>
  <c r="D66" i="4" s="1"/>
  <c r="H16" i="3"/>
  <c r="H63" i="4" s="1"/>
  <c r="G16" i="3"/>
  <c r="G63" i="4" s="1"/>
  <c r="F16" i="3"/>
  <c r="F63" i="4" s="1"/>
  <c r="E16" i="3"/>
  <c r="E63" i="4" s="1"/>
  <c r="D16" i="3"/>
  <c r="D63" i="4" s="1"/>
  <c r="C16" i="3"/>
  <c r="B16" i="3"/>
  <c r="B63" i="4" s="1"/>
  <c r="I15" i="3"/>
  <c r="I48" i="4" s="1"/>
  <c r="H15" i="3"/>
  <c r="H48" i="4" s="1"/>
  <c r="G15" i="3"/>
  <c r="G48" i="4" s="1"/>
  <c r="F15" i="3"/>
  <c r="F48" i="4" s="1"/>
  <c r="E15" i="3"/>
  <c r="E48" i="4" s="1"/>
  <c r="D15" i="3"/>
  <c r="D48" i="4" s="1"/>
  <c r="C15" i="3"/>
  <c r="C48" i="4" s="1"/>
  <c r="B15" i="3"/>
  <c r="B48" i="4" s="1"/>
  <c r="H14" i="3"/>
  <c r="H28" i="4" s="1"/>
  <c r="G14" i="3"/>
  <c r="G28" i="4" s="1"/>
  <c r="F14" i="3"/>
  <c r="F28" i="4" s="1"/>
  <c r="E14" i="3"/>
  <c r="E28" i="4" s="1"/>
  <c r="D14" i="3"/>
  <c r="D28" i="4" s="1"/>
  <c r="C14" i="3"/>
  <c r="C28" i="4" s="1"/>
  <c r="I13" i="3"/>
  <c r="I2" i="4" s="1"/>
  <c r="H13" i="3"/>
  <c r="H2" i="4" s="1"/>
  <c r="G13" i="3"/>
  <c r="G2" i="4" s="1"/>
  <c r="F13" i="3"/>
  <c r="F2" i="4" s="1"/>
  <c r="E13" i="3"/>
  <c r="E2" i="4" s="1"/>
  <c r="D13" i="3"/>
  <c r="D2" i="4" s="1"/>
  <c r="C13" i="3"/>
  <c r="C2" i="4" s="1"/>
  <c r="B13" i="3"/>
  <c r="B2" i="4" s="1"/>
  <c r="E183" i="4" l="1"/>
  <c r="E181" i="4"/>
  <c r="E78" i="4"/>
  <c r="E76" i="4"/>
  <c r="E232" i="4"/>
  <c r="E230" i="4"/>
  <c r="E113" i="4"/>
  <c r="E111" i="4"/>
  <c r="E152" i="4"/>
  <c r="E150" i="4"/>
  <c r="E81" i="4"/>
  <c r="E6" i="4" s="1"/>
  <c r="E49" i="4"/>
  <c r="E47" i="4"/>
  <c r="E198" i="4"/>
  <c r="E196" i="4"/>
  <c r="E92" i="4"/>
  <c r="E90" i="4"/>
  <c r="E128" i="4"/>
  <c r="E126" i="4"/>
  <c r="E215" i="4"/>
  <c r="E213" i="4"/>
  <c r="E102" i="4"/>
  <c r="E100" i="4"/>
  <c r="E62" i="4"/>
  <c r="E138" i="4"/>
  <c r="E27" i="4"/>
  <c r="E169" i="4"/>
  <c r="E29" i="4"/>
  <c r="E64" i="4"/>
  <c r="E136" i="4"/>
  <c r="E167" i="4"/>
  <c r="H200" i="4"/>
  <c r="G200" i="4"/>
  <c r="F200" i="4"/>
  <c r="F201" i="4" s="1"/>
  <c r="F15" i="4" s="1"/>
  <c r="E200" i="4"/>
  <c r="C200" i="4"/>
  <c r="D200" i="4"/>
  <c r="B200" i="4"/>
  <c r="G234" i="4"/>
  <c r="F234" i="4"/>
  <c r="E234" i="4"/>
  <c r="E235" i="4" s="1"/>
  <c r="D234" i="4"/>
  <c r="D235" i="4" s="1"/>
  <c r="C234" i="4"/>
  <c r="H234" i="4"/>
  <c r="B234" i="4"/>
  <c r="H198" i="4"/>
  <c r="H196" i="4"/>
  <c r="H92" i="4"/>
  <c r="H90" i="4"/>
  <c r="H128" i="4"/>
  <c r="H126" i="4"/>
  <c r="H169" i="4"/>
  <c r="H167" i="4"/>
  <c r="H64" i="4"/>
  <c r="H62" i="4"/>
  <c r="H215" i="4"/>
  <c r="H213" i="4"/>
  <c r="H102" i="4"/>
  <c r="H100" i="4"/>
  <c r="H138" i="4"/>
  <c r="H136" i="4"/>
  <c r="H29" i="4"/>
  <c r="H27" i="4"/>
  <c r="H232" i="4"/>
  <c r="H230" i="4"/>
  <c r="H113" i="4"/>
  <c r="H111" i="4"/>
  <c r="H78" i="4"/>
  <c r="H150" i="4"/>
  <c r="H49" i="4"/>
  <c r="H181" i="4"/>
  <c r="H47" i="4"/>
  <c r="H76" i="4"/>
  <c r="H152" i="4"/>
  <c r="H183" i="4"/>
  <c r="F233" i="4"/>
  <c r="C216" i="4"/>
  <c r="H199" i="4"/>
  <c r="H201" i="4" s="1"/>
  <c r="H15" i="4" s="1"/>
  <c r="E184" i="4"/>
  <c r="B170" i="4"/>
  <c r="G153" i="4"/>
  <c r="D139" i="4"/>
  <c r="I128" i="4"/>
  <c r="I126" i="4"/>
  <c r="F114" i="4"/>
  <c r="C103" i="4"/>
  <c r="H93" i="4"/>
  <c r="E79" i="4"/>
  <c r="B65" i="4"/>
  <c r="G50" i="4"/>
  <c r="D30" i="4"/>
  <c r="E233" i="4"/>
  <c r="B216" i="4"/>
  <c r="G199" i="4"/>
  <c r="D184" i="4"/>
  <c r="I169" i="4"/>
  <c r="I167" i="4"/>
  <c r="F153" i="4"/>
  <c r="C139" i="4"/>
  <c r="H129" i="4"/>
  <c r="E114" i="4"/>
  <c r="B103" i="4"/>
  <c r="G93" i="4"/>
  <c r="D79" i="4"/>
  <c r="I64" i="4"/>
  <c r="I62" i="4"/>
  <c r="F50" i="4"/>
  <c r="C30" i="4"/>
  <c r="D233" i="4"/>
  <c r="I215" i="4"/>
  <c r="I213" i="4"/>
  <c r="F199" i="4"/>
  <c r="C184" i="4"/>
  <c r="H170" i="4"/>
  <c r="E153" i="4"/>
  <c r="B139" i="4"/>
  <c r="G129" i="4"/>
  <c r="D114" i="4"/>
  <c r="I102" i="4"/>
  <c r="I100" i="4"/>
  <c r="F93" i="4"/>
  <c r="C79" i="4"/>
  <c r="H65" i="4"/>
  <c r="E50" i="4"/>
  <c r="B30" i="4"/>
  <c r="C233" i="4"/>
  <c r="H216" i="4"/>
  <c r="E199" i="4"/>
  <c r="E201" i="4" s="1"/>
  <c r="E15" i="4" s="1"/>
  <c r="B184" i="4"/>
  <c r="G170" i="4"/>
  <c r="D153" i="4"/>
  <c r="I138" i="4"/>
  <c r="I136" i="4"/>
  <c r="F129" i="4"/>
  <c r="C114" i="4"/>
  <c r="H103" i="4"/>
  <c r="E93" i="4"/>
  <c r="B79" i="4"/>
  <c r="G65" i="4"/>
  <c r="D50" i="4"/>
  <c r="I29" i="4"/>
  <c r="I27" i="4"/>
  <c r="B233" i="4"/>
  <c r="G216" i="4"/>
  <c r="G218" i="4" s="1"/>
  <c r="G16" i="4" s="1"/>
  <c r="D199" i="4"/>
  <c r="I183" i="4"/>
  <c r="I181" i="4"/>
  <c r="F170" i="4"/>
  <c r="C153" i="4"/>
  <c r="H139" i="4"/>
  <c r="H141" i="4" s="1"/>
  <c r="H11" i="4" s="1"/>
  <c r="E129" i="4"/>
  <c r="B114" i="4"/>
  <c r="G103" i="4"/>
  <c r="D93" i="4"/>
  <c r="I78" i="4"/>
  <c r="I76" i="4"/>
  <c r="F65" i="4"/>
  <c r="C50" i="4"/>
  <c r="H30" i="4"/>
  <c r="H233" i="4"/>
  <c r="H235" i="4" s="1"/>
  <c r="E216" i="4"/>
  <c r="B199" i="4"/>
  <c r="B201" i="4" s="1"/>
  <c r="B15" i="4" s="1"/>
  <c r="G184" i="4"/>
  <c r="D170" i="4"/>
  <c r="I152" i="4"/>
  <c r="I150" i="4"/>
  <c r="F139" i="4"/>
  <c r="C129" i="4"/>
  <c r="H114" i="4"/>
  <c r="E103" i="4"/>
  <c r="B93" i="4"/>
  <c r="B95" i="4" s="1"/>
  <c r="B7" i="4" s="1"/>
  <c r="G79" i="4"/>
  <c r="D65" i="4"/>
  <c r="I49" i="4"/>
  <c r="I47" i="4"/>
  <c r="F30" i="4"/>
  <c r="I230" i="4"/>
  <c r="E170" i="4"/>
  <c r="F103" i="4"/>
  <c r="G30" i="4"/>
  <c r="F79" i="4"/>
  <c r="C170" i="4"/>
  <c r="D103" i="4"/>
  <c r="I90" i="4"/>
  <c r="E30" i="4"/>
  <c r="D216" i="4"/>
  <c r="E139" i="4"/>
  <c r="C199" i="4"/>
  <c r="D129" i="4"/>
  <c r="I111" i="4"/>
  <c r="E65" i="4"/>
  <c r="G233" i="4"/>
  <c r="G235" i="4" s="1"/>
  <c r="I198" i="4"/>
  <c r="H153" i="4"/>
  <c r="B129" i="4"/>
  <c r="C65" i="4"/>
  <c r="I232" i="4"/>
  <c r="H184" i="4"/>
  <c r="B153" i="4"/>
  <c r="C93" i="4"/>
  <c r="C95" i="4" s="1"/>
  <c r="C7" i="4" s="1"/>
  <c r="I196" i="4"/>
  <c r="F184" i="4"/>
  <c r="G114" i="4"/>
  <c r="I92" i="4"/>
  <c r="H50" i="4"/>
  <c r="F216" i="4"/>
  <c r="G139" i="4"/>
  <c r="I113" i="4"/>
  <c r="H79" i="4"/>
  <c r="B50" i="4"/>
  <c r="G186" i="4"/>
  <c r="G152" i="4"/>
  <c r="G150" i="4"/>
  <c r="G81" i="4"/>
  <c r="G6" i="4" s="1"/>
  <c r="G49" i="4"/>
  <c r="G47" i="4"/>
  <c r="G198" i="4"/>
  <c r="G196" i="4"/>
  <c r="G92" i="4"/>
  <c r="G90" i="4"/>
  <c r="G128" i="4"/>
  <c r="G126" i="4"/>
  <c r="G201" i="4"/>
  <c r="G15" i="4" s="1"/>
  <c r="G169" i="4"/>
  <c r="G167" i="4"/>
  <c r="G64" i="4"/>
  <c r="G62" i="4"/>
  <c r="G215" i="4"/>
  <c r="G213" i="4"/>
  <c r="G131" i="4"/>
  <c r="G10" i="4" s="1"/>
  <c r="G102" i="4"/>
  <c r="G100" i="4"/>
  <c r="G183" i="4"/>
  <c r="G181" i="4"/>
  <c r="G105" i="4"/>
  <c r="G8" i="4" s="1"/>
  <c r="G78" i="4"/>
  <c r="G76" i="4"/>
  <c r="G138" i="4"/>
  <c r="G230" i="4"/>
  <c r="G113" i="4"/>
  <c r="G29" i="4"/>
  <c r="G141" i="4"/>
  <c r="G11" i="4" s="1"/>
  <c r="G111" i="4"/>
  <c r="G136" i="4"/>
  <c r="G232" i="4"/>
  <c r="G27" i="4"/>
  <c r="H94" i="4"/>
  <c r="H95" i="4" s="1"/>
  <c r="H7" i="4" s="1"/>
  <c r="G94" i="4"/>
  <c r="G95" i="4" s="1"/>
  <c r="G7" i="4" s="1"/>
  <c r="F94" i="4"/>
  <c r="F95" i="4" s="1"/>
  <c r="F7" i="4" s="1"/>
  <c r="E94" i="4"/>
  <c r="E95" i="4" s="1"/>
  <c r="E7" i="4" s="1"/>
  <c r="C94" i="4"/>
  <c r="D94" i="4"/>
  <c r="B94" i="4"/>
  <c r="B169" i="4"/>
  <c r="B167" i="4"/>
  <c r="B64" i="4"/>
  <c r="B62" i="4"/>
  <c r="B215" i="4"/>
  <c r="B213" i="4"/>
  <c r="B102" i="4"/>
  <c r="B100" i="4"/>
  <c r="B138" i="4"/>
  <c r="B136" i="4"/>
  <c r="B27" i="4"/>
  <c r="B218" i="4"/>
  <c r="B16" i="4" s="1"/>
  <c r="B183" i="4"/>
  <c r="B181" i="4"/>
  <c r="B105" i="4"/>
  <c r="B8" i="4" s="1"/>
  <c r="B78" i="4"/>
  <c r="B76" i="4"/>
  <c r="B232" i="4"/>
  <c r="B230" i="4"/>
  <c r="B141" i="4"/>
  <c r="B11" i="4" s="1"/>
  <c r="B113" i="4"/>
  <c r="B111" i="4"/>
  <c r="B235" i="4"/>
  <c r="B198" i="4"/>
  <c r="B196" i="4"/>
  <c r="B92" i="4"/>
  <c r="B90" i="4"/>
  <c r="B49" i="4"/>
  <c r="B155" i="4"/>
  <c r="B12" i="4" s="1"/>
  <c r="B126" i="4"/>
  <c r="B150" i="4"/>
  <c r="B81" i="4"/>
  <c r="B6" i="4" s="1"/>
  <c r="B47" i="4"/>
  <c r="B128" i="4"/>
  <c r="B152" i="4"/>
  <c r="F232" i="4"/>
  <c r="F230" i="4"/>
  <c r="F113" i="4"/>
  <c r="F111" i="4"/>
  <c r="F186" i="4"/>
  <c r="F152" i="4"/>
  <c r="F150" i="4"/>
  <c r="F49" i="4"/>
  <c r="F47" i="4"/>
  <c r="F235" i="4"/>
  <c r="F198" i="4"/>
  <c r="F196" i="4"/>
  <c r="F116" i="4"/>
  <c r="F9" i="4" s="1"/>
  <c r="F92" i="4"/>
  <c r="F90" i="4"/>
  <c r="F128" i="4"/>
  <c r="F126" i="4"/>
  <c r="F169" i="4"/>
  <c r="F167" i="4"/>
  <c r="F64" i="4"/>
  <c r="F62" i="4"/>
  <c r="F172" i="4"/>
  <c r="F13" i="4" s="1"/>
  <c r="F138" i="4"/>
  <c r="F136" i="4"/>
  <c r="F67" i="4"/>
  <c r="F5" i="4" s="1"/>
  <c r="F29" i="4"/>
  <c r="F27" i="4"/>
  <c r="F215" i="4"/>
  <c r="F78" i="4"/>
  <c r="F102" i="4"/>
  <c r="F181" i="4"/>
  <c r="F213" i="4"/>
  <c r="F76" i="4"/>
  <c r="F100" i="4"/>
  <c r="F183" i="4"/>
  <c r="C215" i="4"/>
  <c r="C213" i="4"/>
  <c r="C131" i="4"/>
  <c r="C10" i="4" s="1"/>
  <c r="C102" i="4"/>
  <c r="C100" i="4"/>
  <c r="C138" i="4"/>
  <c r="C136" i="4"/>
  <c r="C29" i="4"/>
  <c r="C27" i="4"/>
  <c r="C183" i="4"/>
  <c r="C181" i="4"/>
  <c r="C78" i="4"/>
  <c r="C76" i="4"/>
  <c r="C232" i="4"/>
  <c r="C230" i="4"/>
  <c r="C113" i="4"/>
  <c r="C111" i="4"/>
  <c r="C152" i="4"/>
  <c r="C150" i="4"/>
  <c r="C81" i="4"/>
  <c r="C6" i="4" s="1"/>
  <c r="C49" i="4"/>
  <c r="C47" i="4"/>
  <c r="C128" i="4"/>
  <c r="C126" i="4"/>
  <c r="C235" i="4"/>
  <c r="C196" i="4"/>
  <c r="C62" i="4"/>
  <c r="C167" i="4"/>
  <c r="C90" i="4"/>
  <c r="C169" i="4"/>
  <c r="C201" i="4"/>
  <c r="C15" i="4" s="1"/>
  <c r="C198" i="4"/>
  <c r="C64" i="4"/>
  <c r="C92" i="4"/>
  <c r="G115" i="4"/>
  <c r="G116" i="4" s="1"/>
  <c r="G9" i="4" s="1"/>
  <c r="F115" i="4"/>
  <c r="E115" i="4"/>
  <c r="E116" i="4" s="1"/>
  <c r="E9" i="4" s="1"/>
  <c r="D115" i="4"/>
  <c r="C115" i="4"/>
  <c r="C116" i="4" s="1"/>
  <c r="C9" i="4" s="1"/>
  <c r="H115" i="4"/>
  <c r="H116" i="4" s="1"/>
  <c r="H9" i="4" s="1"/>
  <c r="B115" i="4"/>
  <c r="B116" i="4" s="1"/>
  <c r="B9" i="4" s="1"/>
  <c r="D138" i="4"/>
  <c r="D136" i="4"/>
  <c r="D67" i="4"/>
  <c r="D5" i="4" s="1"/>
  <c r="D29" i="4"/>
  <c r="D27" i="4"/>
  <c r="D183" i="4"/>
  <c r="D181" i="4"/>
  <c r="D78" i="4"/>
  <c r="D76" i="4"/>
  <c r="D232" i="4"/>
  <c r="D230" i="4"/>
  <c r="D113" i="4"/>
  <c r="D111" i="4"/>
  <c r="D152" i="4"/>
  <c r="D150" i="4"/>
  <c r="D81" i="4"/>
  <c r="D6" i="4" s="1"/>
  <c r="D49" i="4"/>
  <c r="D47" i="4"/>
  <c r="D198" i="4"/>
  <c r="D196" i="4"/>
  <c r="D116" i="4"/>
  <c r="D9" i="4" s="1"/>
  <c r="D92" i="4"/>
  <c r="D90" i="4"/>
  <c r="D201" i="4"/>
  <c r="D15" i="4" s="1"/>
  <c r="D169" i="4"/>
  <c r="D167" i="4"/>
  <c r="D95" i="4"/>
  <c r="D7" i="4" s="1"/>
  <c r="D64" i="4"/>
  <c r="D62" i="4"/>
  <c r="D126" i="4"/>
  <c r="D131" i="4"/>
  <c r="D10" i="4" s="1"/>
  <c r="D215" i="4"/>
  <c r="D100" i="4"/>
  <c r="D52" i="4"/>
  <c r="D4" i="4" s="1"/>
  <c r="D102" i="4"/>
  <c r="D128" i="4"/>
  <c r="D213" i="4"/>
  <c r="H154" i="4"/>
  <c r="H155" i="4" s="1"/>
  <c r="H12" i="4" s="1"/>
  <c r="G154" i="4"/>
  <c r="G155" i="4" s="1"/>
  <c r="G12" i="4" s="1"/>
  <c r="F154" i="4"/>
  <c r="F155" i="4" s="1"/>
  <c r="F12" i="4" s="1"/>
  <c r="E154" i="4"/>
  <c r="E155" i="4" s="1"/>
  <c r="E12" i="4" s="1"/>
  <c r="D154" i="4"/>
  <c r="D155" i="4" s="1"/>
  <c r="D12" i="4" s="1"/>
  <c r="B154" i="4"/>
  <c r="D104" i="4"/>
  <c r="D105" i="4" s="1"/>
  <c r="D8" i="4" s="1"/>
  <c r="C104" i="4"/>
  <c r="C105" i="4" s="1"/>
  <c r="C8" i="4" s="1"/>
  <c r="B104" i="4"/>
  <c r="H104" i="4"/>
  <c r="H105" i="4" s="1"/>
  <c r="H8" i="4" s="1"/>
  <c r="F104" i="4"/>
  <c r="F105" i="4" s="1"/>
  <c r="F8" i="4" s="1"/>
  <c r="F185" i="4"/>
  <c r="E185" i="4"/>
  <c r="E186" i="4" s="1"/>
  <c r="D185" i="4"/>
  <c r="D186" i="4" s="1"/>
  <c r="C185" i="4"/>
  <c r="C186" i="4" s="1"/>
  <c r="B185" i="4"/>
  <c r="B186" i="4" s="1"/>
  <c r="H185" i="4"/>
  <c r="H186" i="4" s="1"/>
  <c r="F140" i="4"/>
  <c r="F141" i="4" s="1"/>
  <c r="F11" i="4" s="1"/>
  <c r="E217" i="4"/>
  <c r="E218" i="4" s="1"/>
  <c r="E16" i="4" s="1"/>
  <c r="H51" i="4"/>
  <c r="H52" i="4" s="1"/>
  <c r="H4" i="4" s="1"/>
  <c r="G51" i="4"/>
  <c r="G52" i="4" s="1"/>
  <c r="G4" i="4" s="1"/>
  <c r="F51" i="4"/>
  <c r="F52" i="4" s="1"/>
  <c r="F4" i="4" s="1"/>
  <c r="E51" i="4"/>
  <c r="E52" i="4" s="1"/>
  <c r="E4" i="4" s="1"/>
  <c r="D51" i="4"/>
  <c r="B51" i="4"/>
  <c r="B52" i="4" s="1"/>
  <c r="B4" i="4" s="1"/>
  <c r="C51" i="4"/>
  <c r="C52" i="4" s="1"/>
  <c r="C4" i="4" s="1"/>
  <c r="B130" i="4"/>
  <c r="B131" i="4" s="1"/>
  <c r="B10" i="4" s="1"/>
  <c r="H130" i="4"/>
  <c r="H131" i="4" s="1"/>
  <c r="H10" i="4" s="1"/>
  <c r="G130" i="4"/>
  <c r="F130" i="4"/>
  <c r="F131" i="4" s="1"/>
  <c r="F10" i="4" s="1"/>
  <c r="D130" i="4"/>
  <c r="B14" i="3"/>
  <c r="G185" i="4"/>
  <c r="D217" i="4"/>
  <c r="D218" i="4" s="1"/>
  <c r="D16" i="4" s="1"/>
  <c r="C217" i="4"/>
  <c r="C218" i="4" s="1"/>
  <c r="C16" i="4" s="1"/>
  <c r="B217" i="4"/>
  <c r="H217" i="4"/>
  <c r="H218" i="4" s="1"/>
  <c r="H16" i="4" s="1"/>
  <c r="F217" i="4"/>
  <c r="F218" i="4" s="1"/>
  <c r="F16" i="4" s="1"/>
  <c r="C154" i="4"/>
  <c r="C155" i="4" s="1"/>
  <c r="C12" i="4" s="1"/>
  <c r="F80" i="4"/>
  <c r="F81" i="4" s="1"/>
  <c r="F6" i="4" s="1"/>
  <c r="E80" i="4"/>
  <c r="D80" i="4"/>
  <c r="C80" i="4"/>
  <c r="B80" i="4"/>
  <c r="H80" i="4"/>
  <c r="H81" i="4" s="1"/>
  <c r="H6" i="4" s="1"/>
  <c r="C171" i="4"/>
  <c r="C172" i="4" s="1"/>
  <c r="C13" i="4" s="1"/>
  <c r="B171" i="4"/>
  <c r="B172" i="4" s="1"/>
  <c r="B13" i="4" s="1"/>
  <c r="H171" i="4"/>
  <c r="H172" i="4" s="1"/>
  <c r="H13" i="4" s="1"/>
  <c r="G171" i="4"/>
  <c r="G172" i="4" s="1"/>
  <c r="G13" i="4" s="1"/>
  <c r="E171" i="4"/>
  <c r="E172" i="4" s="1"/>
  <c r="E13" i="4" s="1"/>
  <c r="C130" i="4"/>
  <c r="C66" i="4"/>
  <c r="C67" i="4" s="1"/>
  <c r="C5" i="4" s="1"/>
  <c r="B66" i="4"/>
  <c r="B67" i="4" s="1"/>
  <c r="B5" i="4" s="1"/>
  <c r="H66" i="4"/>
  <c r="H67" i="4" s="1"/>
  <c r="H5" i="4" s="1"/>
  <c r="G66" i="4"/>
  <c r="G67" i="4" s="1"/>
  <c r="G5" i="4" s="1"/>
  <c r="E66" i="4"/>
  <c r="E67" i="4" s="1"/>
  <c r="E5" i="4" s="1"/>
  <c r="E140" i="4"/>
  <c r="E141" i="4" s="1"/>
  <c r="E11" i="4" s="1"/>
  <c r="D140" i="4"/>
  <c r="D141" i="4" s="1"/>
  <c r="D11" i="4" s="1"/>
  <c r="C140" i="4"/>
  <c r="C141" i="4" s="1"/>
  <c r="C11" i="4" s="1"/>
  <c r="B140" i="4"/>
  <c r="G140" i="4"/>
  <c r="E104" i="4"/>
  <c r="E105" i="4" s="1"/>
  <c r="E8" i="4" s="1"/>
  <c r="D171" i="4"/>
  <c r="D172" i="4" s="1"/>
  <c r="D13" i="4" s="1"/>
  <c r="F66" i="4"/>
  <c r="E130" i="4"/>
  <c r="E131" i="4" s="1"/>
  <c r="E10" i="4" s="1"/>
  <c r="C14" i="4" l="1"/>
  <c r="C17" i="4"/>
  <c r="D17" i="4"/>
  <c r="D14" i="4"/>
  <c r="E17" i="4"/>
  <c r="E14" i="4"/>
  <c r="H17" i="4"/>
  <c r="H14" i="4"/>
  <c r="B14" i="4"/>
  <c r="B17" i="4"/>
  <c r="F17" i="4"/>
  <c r="F14" i="4"/>
  <c r="G17" i="4"/>
  <c r="G14" i="4"/>
  <c r="B28" i="4"/>
  <c r="I14" i="3"/>
  <c r="I28" i="4" s="1"/>
  <c r="E31" i="4" l="1"/>
  <c r="E32" i="4" s="1"/>
  <c r="E3" i="4" s="1"/>
  <c r="D31" i="4"/>
  <c r="D32" i="4" s="1"/>
  <c r="D3" i="4" s="1"/>
  <c r="C31" i="4"/>
  <c r="C32" i="4" s="1"/>
  <c r="C3" i="4" s="1"/>
  <c r="B31" i="4"/>
  <c r="G31" i="4"/>
  <c r="G32" i="4" s="1"/>
  <c r="G3" i="4" s="1"/>
  <c r="F31" i="4"/>
  <c r="F32" i="4" s="1"/>
  <c r="F3" i="4" s="1"/>
  <c r="H31" i="4"/>
  <c r="H32" i="4" s="1"/>
  <c r="H3" i="4" s="1"/>
  <c r="B29" i="4"/>
  <c r="B32" i="4"/>
  <c r="B3" i="4" s="1"/>
</calcChain>
</file>

<file path=xl/sharedStrings.xml><?xml version="1.0" encoding="utf-8"?>
<sst xmlns="http://schemas.openxmlformats.org/spreadsheetml/2006/main" count="833" uniqueCount="629">
  <si>
    <t xml:space="preserve">Reference: </t>
  </si>
  <si>
    <t xml:space="preserve">The format and framwork of this spreadsheet have been adapted from and modified from the following resource:  </t>
  </si>
  <si>
    <t xml:space="preserve">Data from: </t>
  </si>
  <si>
    <t>Enrollment Year:</t>
  </si>
  <si>
    <t>20/21 SY</t>
  </si>
  <si>
    <t>Childcount Year:</t>
  </si>
  <si>
    <t>Directions for Accessing Child Count Data from ECATS</t>
  </si>
  <si>
    <t>Click the link above to see step by step directions for accessing child count data.</t>
  </si>
  <si>
    <t>Paste your data here</t>
  </si>
  <si>
    <t>LEA:</t>
  </si>
  <si>
    <t>LEA Name</t>
  </si>
  <si>
    <t>American Indian or Alaskan Native</t>
  </si>
  <si>
    <t>Asian</t>
  </si>
  <si>
    <t>Black or African American</t>
  </si>
  <si>
    <t>Hispanic or Latino</t>
  </si>
  <si>
    <t>Native Hawiian/ Pacific Islander</t>
  </si>
  <si>
    <t>Two or More/ Multiracial</t>
  </si>
  <si>
    <t>White</t>
  </si>
  <si>
    <t>Total</t>
  </si>
  <si>
    <t>AM7</t>
  </si>
  <si>
    <t>AS7</t>
  </si>
  <si>
    <t>BL7</t>
  </si>
  <si>
    <t>HI7</t>
  </si>
  <si>
    <t>PI7</t>
  </si>
  <si>
    <t>&gt;1, &lt;&gt;HI7</t>
  </si>
  <si>
    <t>WH7</t>
  </si>
  <si>
    <t>Student Enrollment</t>
  </si>
  <si>
    <t>Total SWD by Race</t>
  </si>
  <si>
    <t>AU</t>
  </si>
  <si>
    <t>ED</t>
  </si>
  <si>
    <t>ID</t>
  </si>
  <si>
    <t>LD</t>
  </si>
  <si>
    <t>OH</t>
  </si>
  <si>
    <t>SI</t>
  </si>
  <si>
    <t>DD</t>
  </si>
  <si>
    <t>HI</t>
  </si>
  <si>
    <t>VI</t>
  </si>
  <si>
    <t>OI</t>
  </si>
  <si>
    <t>TB</t>
  </si>
  <si>
    <t>DF</t>
  </si>
  <si>
    <t>DB</t>
  </si>
  <si>
    <t>MU</t>
  </si>
  <si>
    <r>
      <rPr>
        <sz val="10"/>
        <rFont val="Arial"/>
      </rPr>
      <t xml:space="preserve">To read more about the NC process for calcuations, click </t>
    </r>
    <r>
      <rPr>
        <u/>
        <sz val="10"/>
        <color rgb="FF1155CC"/>
        <rFont val="Arial"/>
      </rPr>
      <t>here</t>
    </r>
    <r>
      <rPr>
        <sz val="10"/>
        <color rgb="FF000000"/>
        <rFont val="Arial"/>
      </rPr>
      <t xml:space="preserve">. </t>
    </r>
  </si>
  <si>
    <t>Total SWD</t>
  </si>
  <si>
    <t>Total Student Enrollment</t>
  </si>
  <si>
    <t>REG Risk Index</t>
  </si>
  <si>
    <t>Enrollment for All Others</t>
  </si>
  <si>
    <t>SWD for All Others</t>
  </si>
  <si>
    <t>SWD Risk Ratio</t>
  </si>
  <si>
    <t>AURisk Index</t>
  </si>
  <si>
    <t>AU for All Others</t>
  </si>
  <si>
    <t>AU Risk Ratio</t>
  </si>
  <si>
    <t>ED Risk Index</t>
  </si>
  <si>
    <t>ED for All Others</t>
  </si>
  <si>
    <t>ED Risk Ratio</t>
  </si>
  <si>
    <r>
      <rPr>
        <b/>
        <sz val="12"/>
        <color theme="1"/>
        <rFont val="Arial"/>
      </rPr>
      <t xml:space="preserve">ID </t>
    </r>
    <r>
      <rPr>
        <b/>
        <sz val="8"/>
        <color theme="1"/>
        <rFont val="Arial"/>
      </rPr>
      <t>(ID-MI, ID-MO, ID-SE combined)</t>
    </r>
  </si>
  <si>
    <t>ID Risk Index</t>
  </si>
  <si>
    <t>ID for All Others</t>
  </si>
  <si>
    <t>ID Risk Ratio</t>
  </si>
  <si>
    <t>LD Risk Index</t>
  </si>
  <si>
    <t>LD for All Others</t>
  </si>
  <si>
    <t>SLD Risk Ratio</t>
  </si>
  <si>
    <t>OH Risk Index</t>
  </si>
  <si>
    <t>OH for All Others</t>
  </si>
  <si>
    <t>OH Risk Ratio</t>
  </si>
  <si>
    <t>SI Risk Index</t>
  </si>
  <si>
    <t>SI for All Others</t>
  </si>
  <si>
    <t>SI Risk Ratio</t>
  </si>
  <si>
    <t>DD Risk Index</t>
  </si>
  <si>
    <t>DD for All Others</t>
  </si>
  <si>
    <t>DD Risk Ratio</t>
  </si>
  <si>
    <t>HI Risk Index</t>
  </si>
  <si>
    <t>HI for All Others</t>
  </si>
  <si>
    <t>HI Risk Ratio</t>
  </si>
  <si>
    <t>VI Risk Index</t>
  </si>
  <si>
    <t>VI for All Other</t>
  </si>
  <si>
    <t>VI Risk Ratio</t>
  </si>
  <si>
    <t>OI Risk Index</t>
  </si>
  <si>
    <t>OI for All Other</t>
  </si>
  <si>
    <t>OI Risk Ratio</t>
  </si>
  <si>
    <t>TB Risk Index</t>
  </si>
  <si>
    <t>TB for All Other</t>
  </si>
  <si>
    <t>TB Risk Ratio</t>
  </si>
  <si>
    <t>DF Risk Index</t>
  </si>
  <si>
    <t>DF for All Other</t>
  </si>
  <si>
    <t>DF Risk Ratio</t>
  </si>
  <si>
    <t>DB Risk Index</t>
  </si>
  <si>
    <t>DB for All Other</t>
  </si>
  <si>
    <t>DB Risk Ratio</t>
  </si>
  <si>
    <t>MU Risk Index</t>
  </si>
  <si>
    <t>MU for All Other</t>
  </si>
  <si>
    <t>MU Risk Ratio</t>
  </si>
  <si>
    <t>Year</t>
  </si>
  <si>
    <t>LEA</t>
  </si>
  <si>
    <t>Indian</t>
  </si>
  <si>
    <t>Black</t>
  </si>
  <si>
    <t>Hispanic</t>
  </si>
  <si>
    <t>Pacific Islander</t>
  </si>
  <si>
    <t>Two or More</t>
  </si>
  <si>
    <t>13C</t>
  </si>
  <si>
    <t>A.C.E. Academy</t>
  </si>
  <si>
    <t>43D</t>
  </si>
  <si>
    <t>Achievement Charter Academy</t>
  </si>
  <si>
    <t>01F</t>
  </si>
  <si>
    <t>Alamance Community School</t>
  </si>
  <si>
    <t>Alamance-Burlington Schools</t>
  </si>
  <si>
    <t>Alexander County Schools</t>
  </si>
  <si>
    <t>Alleghany County Schools</t>
  </si>
  <si>
    <t>26B</t>
  </si>
  <si>
    <t>Alpha Academy</t>
  </si>
  <si>
    <t>49B</t>
  </si>
  <si>
    <t>American Renaissance School</t>
  </si>
  <si>
    <t>43C</t>
  </si>
  <si>
    <t>Anderson Creek Academy</t>
  </si>
  <si>
    <t>Anson County Schools</t>
  </si>
  <si>
    <t>34Z</t>
  </si>
  <si>
    <t>Appalachian State U Academy Middle Fork</t>
  </si>
  <si>
    <t>90F</t>
  </si>
  <si>
    <t>Apprentice Academy HS of NC</t>
  </si>
  <si>
    <t>69A</t>
  </si>
  <si>
    <t>Arapahoe Charter School</t>
  </si>
  <si>
    <t>60N</t>
  </si>
  <si>
    <t>Aristotle Preparatory Academy</t>
  </si>
  <si>
    <t>34G</t>
  </si>
  <si>
    <t>Arts Based School</t>
  </si>
  <si>
    <t>11B</t>
  </si>
  <si>
    <t>ArtSpace Charter</t>
  </si>
  <si>
    <t>53B</t>
  </si>
  <si>
    <t>Ascend Leadership Academy: Lee County</t>
  </si>
  <si>
    <t>Ashe County Schools</t>
  </si>
  <si>
    <t>Asheboro City Schools</t>
  </si>
  <si>
    <t>Asheville City Schools</t>
  </si>
  <si>
    <t>Avery County Schools</t>
  </si>
  <si>
    <t>58B</t>
  </si>
  <si>
    <t>Bear Grass Charter School</t>
  </si>
  <si>
    <t>Beaufort County Schools</t>
  </si>
  <si>
    <t>Bertie County Schools</t>
  </si>
  <si>
    <t>79A</t>
  </si>
  <si>
    <t>Bethany Community School</t>
  </si>
  <si>
    <t>73A</t>
  </si>
  <si>
    <t>Bethel Hill Charter</t>
  </si>
  <si>
    <t>Bladen County Schools</t>
  </si>
  <si>
    <t>61V</t>
  </si>
  <si>
    <t>Bonnie Cone Classical Academy</t>
  </si>
  <si>
    <t>60S</t>
  </si>
  <si>
    <t>Bradford Preparatory School</t>
  </si>
  <si>
    <t>88A</t>
  </si>
  <si>
    <t>Brevard Academy</t>
  </si>
  <si>
    <t>97D</t>
  </si>
  <si>
    <t>Bridges Academy</t>
  </si>
  <si>
    <t>Brunswick County Schools</t>
  </si>
  <si>
    <t>Buncombe County Schools</t>
  </si>
  <si>
    <t>Burke County Schools</t>
  </si>
  <si>
    <t>13B</t>
  </si>
  <si>
    <t>Cabarrus Charter Academy</t>
  </si>
  <si>
    <t>Cabarrus County Schools</t>
  </si>
  <si>
    <t>Caldwell County Schools</t>
  </si>
  <si>
    <t>Camden County Schools</t>
  </si>
  <si>
    <t>65A</t>
  </si>
  <si>
    <t>Cape Fear Center for Inquiry</t>
  </si>
  <si>
    <t>92W</t>
  </si>
  <si>
    <t>Cardinal Charter</t>
  </si>
  <si>
    <t>93T</t>
  </si>
  <si>
    <t>Cardinal Charter Academy at Wendell Falls</t>
  </si>
  <si>
    <t>93Q</t>
  </si>
  <si>
    <t>Carolina Charter Academy: CFA</t>
  </si>
  <si>
    <t>13A</t>
  </si>
  <si>
    <t>Carolina International School</t>
  </si>
  <si>
    <t>32C</t>
  </si>
  <si>
    <t>Carter Community Charter</t>
  </si>
  <si>
    <t>34D</t>
  </si>
  <si>
    <t>Carter G Woodson School</t>
  </si>
  <si>
    <t>Carteret County Schools</t>
  </si>
  <si>
    <t>92R</t>
  </si>
  <si>
    <t>Casa Esperanza Montessori</t>
  </si>
  <si>
    <t>Caswell County Schools</t>
  </si>
  <si>
    <t>50Z</t>
  </si>
  <si>
    <t>Catamount School</t>
  </si>
  <si>
    <t>Catawba County Schools</t>
  </si>
  <si>
    <t>32K</t>
  </si>
  <si>
    <t>Central Park School For Children</t>
  </si>
  <si>
    <t>93L</t>
  </si>
  <si>
    <t>Central Wake Charter High School</t>
  </si>
  <si>
    <t>Chapel-Hill/Carrboro City Schools</t>
  </si>
  <si>
    <t>61M</t>
  </si>
  <si>
    <t>Charlotte Lab School</t>
  </si>
  <si>
    <t>60K</t>
  </si>
  <si>
    <t>Charlotte Secondary School</t>
  </si>
  <si>
    <t>Charlotte-Mecklenburg County Schools</t>
  </si>
  <si>
    <t>10A</t>
  </si>
  <si>
    <t>Charter Day School</t>
  </si>
  <si>
    <t>19A</t>
  </si>
  <si>
    <t>Chatham Charter</t>
  </si>
  <si>
    <t>Chatham County Schools</t>
  </si>
  <si>
    <t>Cherokee County Schools</t>
  </si>
  <si>
    <t>54A</t>
  </si>
  <si>
    <t>Children's Village Academy</t>
  </si>
  <si>
    <t>78A</t>
  </si>
  <si>
    <t>CIS Academy</t>
  </si>
  <si>
    <t>Clay County Schools</t>
  </si>
  <si>
    <t>Cleveland County Schools</t>
  </si>
  <si>
    <t>Clinton City Schools</t>
  </si>
  <si>
    <t>01C</t>
  </si>
  <si>
    <t>Clover Garden</t>
  </si>
  <si>
    <t>65F</t>
  </si>
  <si>
    <t>Coastal Preparatory Academy</t>
  </si>
  <si>
    <t>24N</t>
  </si>
  <si>
    <t>Columbus Charter School</t>
  </si>
  <si>
    <t>Columbus County Schools</t>
  </si>
  <si>
    <t>60U</t>
  </si>
  <si>
    <t>Commonwealth High School</t>
  </si>
  <si>
    <t>60I</t>
  </si>
  <si>
    <t>Community School of Davidson</t>
  </si>
  <si>
    <t>13D</t>
  </si>
  <si>
    <t>Concord Lake STEAM Academy</t>
  </si>
  <si>
    <t>41G</t>
  </si>
  <si>
    <t>Cornerstone Charter Academy</t>
  </si>
  <si>
    <t>60M</t>
  </si>
  <si>
    <t>Corvian Community School</t>
  </si>
  <si>
    <t>Craven County Schools</t>
  </si>
  <si>
    <t>35A</t>
  </si>
  <si>
    <t>Crosscreek Charter School</t>
  </si>
  <si>
    <t>Cumberland County Schools</t>
  </si>
  <si>
    <t>Currituck County Schools</t>
  </si>
  <si>
    <t>65Z</t>
  </si>
  <si>
    <t>D.C. Virgo Preparatory Academy</t>
  </si>
  <si>
    <t>Dare County Schools</t>
  </si>
  <si>
    <t>29A</t>
  </si>
  <si>
    <t>Davidson Charter Academy</t>
  </si>
  <si>
    <t>Davidson County Schools</t>
  </si>
  <si>
    <t>Davie County Schools</t>
  </si>
  <si>
    <t>96C</t>
  </si>
  <si>
    <t>Dillard Academy</t>
  </si>
  <si>
    <t>32T</t>
  </si>
  <si>
    <t>Discovery Charter School</t>
  </si>
  <si>
    <t>65C</t>
  </si>
  <si>
    <t>Douglass Academy</t>
  </si>
  <si>
    <t>Duplin County Schools</t>
  </si>
  <si>
    <t>Durham County Schools</t>
  </si>
  <si>
    <t>74Z</t>
  </si>
  <si>
    <t>East Carolina Community School</t>
  </si>
  <si>
    <t>61W</t>
  </si>
  <si>
    <t>East Voyager Academy</t>
  </si>
  <si>
    <t>92G</t>
  </si>
  <si>
    <t>East Wake Academy</t>
  </si>
  <si>
    <t>60P</t>
  </si>
  <si>
    <t>Eastside STREAM Academy</t>
  </si>
  <si>
    <t>Edenton-Chowan County Schools</t>
  </si>
  <si>
    <t>Edgecombe County Schools</t>
  </si>
  <si>
    <t>Elkin City Schools</t>
  </si>
  <si>
    <t>09B</t>
  </si>
  <si>
    <t>Emereau: Bladen</t>
  </si>
  <si>
    <t>92S</t>
  </si>
  <si>
    <t>Endeavor Charter</t>
  </si>
  <si>
    <t>68A</t>
  </si>
  <si>
    <t>Eno River Academy</t>
  </si>
  <si>
    <t>92Y</t>
  </si>
  <si>
    <t>Envision Science Academy</t>
  </si>
  <si>
    <t>80B</t>
  </si>
  <si>
    <t>Essie Mae Kiser Foxx Charter School</t>
  </si>
  <si>
    <t>11A</t>
  </si>
  <si>
    <t>Evergreen Community Charter</t>
  </si>
  <si>
    <t>32R</t>
  </si>
  <si>
    <t>Excelsior Classical Academy</t>
  </si>
  <si>
    <t>39A</t>
  </si>
  <si>
    <t>Falls Lake Academy</t>
  </si>
  <si>
    <t>45B</t>
  </si>
  <si>
    <t>FernLeaf Community Charter School</t>
  </si>
  <si>
    <t>34F</t>
  </si>
  <si>
    <t>Forsyth Academy</t>
  </si>
  <si>
    <t>Forsyth County Schools</t>
  </si>
  <si>
    <t>11K</t>
  </si>
  <si>
    <t>Francine Delany New School</t>
  </si>
  <si>
    <t>92F</t>
  </si>
  <si>
    <t>Franklin Academy</t>
  </si>
  <si>
    <t>Franklin County Schools</t>
  </si>
  <si>
    <t>66A</t>
  </si>
  <si>
    <t>Gaston College Preparatory</t>
  </si>
  <si>
    <t>Gaston County Schools</t>
  </si>
  <si>
    <t>41L</t>
  </si>
  <si>
    <t>Gate City Charter Academy</t>
  </si>
  <si>
    <t>Gates County Schools</t>
  </si>
  <si>
    <t>65G</t>
  </si>
  <si>
    <t>Girls Leadership Academy of Wilmington</t>
  </si>
  <si>
    <t>32M</t>
  </si>
  <si>
    <t>Global Scholars Academy</t>
  </si>
  <si>
    <t>Graham County Schools</t>
  </si>
  <si>
    <t>Granville County Schools</t>
  </si>
  <si>
    <t>84B</t>
  </si>
  <si>
    <t>Gray Stone Day School</t>
  </si>
  <si>
    <t>Greene County Schools</t>
  </si>
  <si>
    <t>41B</t>
  </si>
  <si>
    <t>Greensboro Academy</t>
  </si>
  <si>
    <t>Guilford County Schools</t>
  </si>
  <si>
    <t>41C</t>
  </si>
  <si>
    <t>Guilford Preparatory Academy</t>
  </si>
  <si>
    <t>Halifax County Schools</t>
  </si>
  <si>
    <t>93A</t>
  </si>
  <si>
    <t>Haliwa-Saponi Tribal School</t>
  </si>
  <si>
    <t>Harnett County Schools</t>
  </si>
  <si>
    <t>Haywood County Schools</t>
  </si>
  <si>
    <t>32B</t>
  </si>
  <si>
    <t>Healthy Start Academy</t>
  </si>
  <si>
    <t>91B</t>
  </si>
  <si>
    <t>Henderson Collegiate</t>
  </si>
  <si>
    <t>Henderson County Schools</t>
  </si>
  <si>
    <t>Hertford County Schools</t>
  </si>
  <si>
    <t>Hickory City Schools</t>
  </si>
  <si>
    <t>42B</t>
  </si>
  <si>
    <t>Hobgood Charter School</t>
  </si>
  <si>
    <t>Hoke County Schools</t>
  </si>
  <si>
    <t>Hyde County Schools</t>
  </si>
  <si>
    <t>Innovative School District</t>
  </si>
  <si>
    <t>60Q</t>
  </si>
  <si>
    <t>Invest Collegiate</t>
  </si>
  <si>
    <t>11C</t>
  </si>
  <si>
    <t>Invest Collegiate - Imagine</t>
  </si>
  <si>
    <t>49G</t>
  </si>
  <si>
    <t>Iredell Charter Academy</t>
  </si>
  <si>
    <t>Iredell-Statesville Schools</t>
  </si>
  <si>
    <t>65D</t>
  </si>
  <si>
    <t>Island Montessori Charter</t>
  </si>
  <si>
    <t>Jackson County Schools</t>
  </si>
  <si>
    <t>51B</t>
  </si>
  <si>
    <t>Johnston Charter Academy</t>
  </si>
  <si>
    <t>Johnston County Schools</t>
  </si>
  <si>
    <t>Jones County Schools</t>
  </si>
  <si>
    <t>Kannapolis City Schools</t>
  </si>
  <si>
    <t>32D</t>
  </si>
  <si>
    <t>Kestrel Heights School</t>
  </si>
  <si>
    <t>32S</t>
  </si>
  <si>
    <t>KIPP Durham College Preparatory</t>
  </si>
  <si>
    <t>42A</t>
  </si>
  <si>
    <t>KIPP Halifax College Preparatory</t>
  </si>
  <si>
    <t>60L</t>
  </si>
  <si>
    <t>KIPP: Charlotte</t>
  </si>
  <si>
    <t>81B</t>
  </si>
  <si>
    <t>Lake Lure Classical Academy</t>
  </si>
  <si>
    <t>60D</t>
  </si>
  <si>
    <t>Lake Norman Charter</t>
  </si>
  <si>
    <t>61J</t>
  </si>
  <si>
    <t>Lakeside Charter Acad  fka Thunderbird</t>
  </si>
  <si>
    <t>49F</t>
  </si>
  <si>
    <t>Langtree Charter Academy</t>
  </si>
  <si>
    <t>Lee County Schools</t>
  </si>
  <si>
    <t>Lenoir County Schools</t>
  </si>
  <si>
    <t>Lexington City Schools</t>
  </si>
  <si>
    <t>55A</t>
  </si>
  <si>
    <t>Lincoln Charter School</t>
  </si>
  <si>
    <t>Lincoln County Schools</t>
  </si>
  <si>
    <t>92U</t>
  </si>
  <si>
    <t>Longleaf School of the Arts</t>
  </si>
  <si>
    <t>Macon County Schools</t>
  </si>
  <si>
    <t>Madison County Schools</t>
  </si>
  <si>
    <t>92D</t>
  </si>
  <si>
    <t>Magellan Charter</t>
  </si>
  <si>
    <t>61Q</t>
  </si>
  <si>
    <t>Mallard Creek STEM Academy</t>
  </si>
  <si>
    <t>Martin County Schools</t>
  </si>
  <si>
    <t>61R</t>
  </si>
  <si>
    <t>Matthews Charter Academy</t>
  </si>
  <si>
    <t>32A</t>
  </si>
  <si>
    <t>Maureen Joy Charter</t>
  </si>
  <si>
    <t>McDowell County Schools</t>
  </si>
  <si>
    <t>60F</t>
  </si>
  <si>
    <t>Metrolina Regional Scholars Academy</t>
  </si>
  <si>
    <t>86T</t>
  </si>
  <si>
    <t>Millennium Charter Academy</t>
  </si>
  <si>
    <t>53C</t>
  </si>
  <si>
    <t>MINA Charter School of Lee County</t>
  </si>
  <si>
    <t>Mitchell County Schools</t>
  </si>
  <si>
    <t>90D</t>
  </si>
  <si>
    <t>Monroe Charter Academy</t>
  </si>
  <si>
    <t>Montgomery County Schools</t>
  </si>
  <si>
    <t>Moore County Schools</t>
  </si>
  <si>
    <t>63C</t>
  </si>
  <si>
    <t>Moore Montessori Community School</t>
  </si>
  <si>
    <t>Mooresville City Schools</t>
  </si>
  <si>
    <t>79Z</t>
  </si>
  <si>
    <t>Moss Street Partnership School</t>
  </si>
  <si>
    <t>Mount Airy City Schools</t>
  </si>
  <si>
    <t>87A</t>
  </si>
  <si>
    <t>Mountain Discovery Charter School</t>
  </si>
  <si>
    <t>36C</t>
  </si>
  <si>
    <t>Mountain Island Charter</t>
  </si>
  <si>
    <t>61X</t>
  </si>
  <si>
    <t>Mountain Island Day Community Charter Sc</t>
  </si>
  <si>
    <t>61T</t>
  </si>
  <si>
    <t>Movement Charter School</t>
  </si>
  <si>
    <t>62K</t>
  </si>
  <si>
    <t>Movement School Eastland</t>
  </si>
  <si>
    <t>Nash-Rocky Mount Schools</t>
  </si>
  <si>
    <t>34H</t>
  </si>
  <si>
    <t>NC Leadership Charter Academy</t>
  </si>
  <si>
    <t>00B</t>
  </si>
  <si>
    <t>NC Virtual Academy</t>
  </si>
  <si>
    <t>51A</t>
  </si>
  <si>
    <t>Neuse Charter School</t>
  </si>
  <si>
    <t>New Hanover County Schools</t>
  </si>
  <si>
    <t>Newton-Conover City Schools</t>
  </si>
  <si>
    <t>41M</t>
  </si>
  <si>
    <t>Next Generation Academy</t>
  </si>
  <si>
    <t>60Z</t>
  </si>
  <si>
    <t>Niner University Elementary School</t>
  </si>
  <si>
    <t>00A</t>
  </si>
  <si>
    <t>North Carolina Cyber Academy</t>
  </si>
  <si>
    <t>33A</t>
  </si>
  <si>
    <t>North East Carolina Preparatory School</t>
  </si>
  <si>
    <t>Northampton County Schools</t>
  </si>
  <si>
    <t>70A</t>
  </si>
  <si>
    <t>Northeast Academy of Aerospace &amp; AdvTech</t>
  </si>
  <si>
    <t>94Z</t>
  </si>
  <si>
    <t>Northeast Regional School - Biotech/Agri</t>
  </si>
  <si>
    <t>Onslow County Schools</t>
  </si>
  <si>
    <t>Orange County Schools</t>
  </si>
  <si>
    <t>39B</t>
  </si>
  <si>
    <t>Oxford Preparatory School</t>
  </si>
  <si>
    <t>Pamlico County Schools</t>
  </si>
  <si>
    <t>Pasquotank County Schools</t>
  </si>
  <si>
    <t>09A</t>
  </si>
  <si>
    <t>Paul R Brown Leadership Academy</t>
  </si>
  <si>
    <t>93J</t>
  </si>
  <si>
    <t>PAVE Southeast Raleigh Charter School</t>
  </si>
  <si>
    <t>93M</t>
  </si>
  <si>
    <t>Peak Charter Academy</t>
  </si>
  <si>
    <t>Pender County Schools</t>
  </si>
  <si>
    <t>Perquimans County Schools</t>
  </si>
  <si>
    <t>Person County Schools</t>
  </si>
  <si>
    <t>41D</t>
  </si>
  <si>
    <t>Phoenix Academy Inc</t>
  </si>
  <si>
    <t>41K</t>
  </si>
  <si>
    <t>Piedmont Classical High School</t>
  </si>
  <si>
    <t>36B</t>
  </si>
  <si>
    <t>Piedmont Community Charter</t>
  </si>
  <si>
    <t>49E</t>
  </si>
  <si>
    <t>Pine Lake Preparatory</t>
  </si>
  <si>
    <t>93N</t>
  </si>
  <si>
    <t>Pine Springs Preparatory Academy: CFA</t>
  </si>
  <si>
    <t>23A</t>
  </si>
  <si>
    <t>Pinnacle Classical Academy</t>
  </si>
  <si>
    <t>60Y</t>
  </si>
  <si>
    <t>Pioneer Springs Community School</t>
  </si>
  <si>
    <t>Pitt County Schools</t>
  </si>
  <si>
    <t>94A</t>
  </si>
  <si>
    <t>Pocosin Innovative Charter</t>
  </si>
  <si>
    <t>Polk County Schools</t>
  </si>
  <si>
    <t>92M</t>
  </si>
  <si>
    <t>PreEminent Charter School</t>
  </si>
  <si>
    <t>34B</t>
  </si>
  <si>
    <t>Quality Education Academy</t>
  </si>
  <si>
    <t>61N</t>
  </si>
  <si>
    <t>Queen City STEM School</t>
  </si>
  <si>
    <t>60G</t>
  </si>
  <si>
    <t>Queen's Grant Community School</t>
  </si>
  <si>
    <t>92N</t>
  </si>
  <si>
    <t>Quest Academy</t>
  </si>
  <si>
    <t>92K</t>
  </si>
  <si>
    <t>Raleigh Charter High School</t>
  </si>
  <si>
    <t>93R</t>
  </si>
  <si>
    <t>Raleigh Oak Charter School</t>
  </si>
  <si>
    <t>Randolph County Schools</t>
  </si>
  <si>
    <t>32Q</t>
  </si>
  <si>
    <t>Reaching All Minds Academy</t>
  </si>
  <si>
    <t>32H</t>
  </si>
  <si>
    <t>Research Triangle Charter</t>
  </si>
  <si>
    <t>32N</t>
  </si>
  <si>
    <t>Research Triangle High School</t>
  </si>
  <si>
    <t>41Q</t>
  </si>
  <si>
    <t>Revolution Academy</t>
  </si>
  <si>
    <t>Richmond County Schools</t>
  </si>
  <si>
    <t>36F</t>
  </si>
  <si>
    <t>Ridgeview Charter School</t>
  </si>
  <si>
    <t>01B</t>
  </si>
  <si>
    <t>River Mill Academy</t>
  </si>
  <si>
    <t>Roanoke Rapids City Schools</t>
  </si>
  <si>
    <t>Robeson County Schools</t>
  </si>
  <si>
    <t>Rockingham County Schools</t>
  </si>
  <si>
    <t>64A</t>
  </si>
  <si>
    <t>Rocky Mount Preparatory</t>
  </si>
  <si>
    <t>93P</t>
  </si>
  <si>
    <t>Rolesville Charter Academy</t>
  </si>
  <si>
    <t>Rowan-Salisbury County Schools</t>
  </si>
  <si>
    <t>73B</t>
  </si>
  <si>
    <t>Roxboro Community School</t>
  </si>
  <si>
    <t>Rutherford County Schools</t>
  </si>
  <si>
    <t>98A</t>
  </si>
  <si>
    <t>Sallie B Howard School</t>
  </si>
  <si>
    <t>Sampson County Schools</t>
  </si>
  <si>
    <t>63B</t>
  </si>
  <si>
    <t>Sandhills Theatre Arts Renaiss</t>
  </si>
  <si>
    <t>Scotland County Schools</t>
  </si>
  <si>
    <t>44A</t>
  </si>
  <si>
    <t>Shining Rock Classical Academy: CFA</t>
  </si>
  <si>
    <t>60J</t>
  </si>
  <si>
    <t>Socrates Academy</t>
  </si>
  <si>
    <t>10B</t>
  </si>
  <si>
    <t>South Brunswick Charter School</t>
  </si>
  <si>
    <t>78B</t>
  </si>
  <si>
    <t>Southeastern Academy</t>
  </si>
  <si>
    <t>92P</t>
  </si>
  <si>
    <t>Southern Wake Academy</t>
  </si>
  <si>
    <t>62J</t>
  </si>
  <si>
    <t>Southwest Charlotte STEM Academy</t>
  </si>
  <si>
    <t>Stanly County Schools</t>
  </si>
  <si>
    <t>61Y</t>
  </si>
  <si>
    <t>Steele Creek Preparatory Academy</t>
  </si>
  <si>
    <t>92E</t>
  </si>
  <si>
    <t>Sterling Montessori Academy</t>
  </si>
  <si>
    <t>61L</t>
  </si>
  <si>
    <t>Stewart Creek High School</t>
  </si>
  <si>
    <t>Stokes County Schools</t>
  </si>
  <si>
    <t>49D</t>
  </si>
  <si>
    <t>Success Charter School</t>
  </si>
  <si>
    <t>60B</t>
  </si>
  <si>
    <t>Sugar Creek Charter</t>
  </si>
  <si>
    <t>41J</t>
  </si>
  <si>
    <t>Summerfield Charter Academy</t>
  </si>
  <si>
    <t>50A</t>
  </si>
  <si>
    <t>Summit Charter</t>
  </si>
  <si>
    <t>Surry County Schools</t>
  </si>
  <si>
    <t>Swain County Schools</t>
  </si>
  <si>
    <t>36G</t>
  </si>
  <si>
    <t>TeamCFA - Community Public Charter</t>
  </si>
  <si>
    <t>63A</t>
  </si>
  <si>
    <t>The Academy of Moore County</t>
  </si>
  <si>
    <t>26C</t>
  </si>
  <si>
    <t>The Capitol Encore Academy</t>
  </si>
  <si>
    <t>41H</t>
  </si>
  <si>
    <t>The College Preparatory and Leadership A</t>
  </si>
  <si>
    <t>68C</t>
  </si>
  <si>
    <t>The Expedition School</t>
  </si>
  <si>
    <t>41N</t>
  </si>
  <si>
    <t>The Experiential School of Greensboro</t>
  </si>
  <si>
    <t>92B</t>
  </si>
  <si>
    <t>The Exploris School</t>
  </si>
  <si>
    <t>11D</t>
  </si>
  <si>
    <t>The Franklin School of Innovation</t>
  </si>
  <si>
    <t>01D</t>
  </si>
  <si>
    <t>The Hawbridge School</t>
  </si>
  <si>
    <t>32P</t>
  </si>
  <si>
    <t>The Institute for the Development of You</t>
  </si>
  <si>
    <t>20A</t>
  </si>
  <si>
    <t>The Learning Center</t>
  </si>
  <si>
    <t>45A</t>
  </si>
  <si>
    <t>The Mountain Community Sch</t>
  </si>
  <si>
    <t>12A</t>
  </si>
  <si>
    <t>The New Dimensions School</t>
  </si>
  <si>
    <t>24B</t>
  </si>
  <si>
    <t>Thomas Academy</t>
  </si>
  <si>
    <t>81A</t>
  </si>
  <si>
    <t>Thomas Jefferson Classical Academy</t>
  </si>
  <si>
    <t>Thomasville City Schools</t>
  </si>
  <si>
    <t>08A</t>
  </si>
  <si>
    <t>Three Rivers Academy</t>
  </si>
  <si>
    <t>16B</t>
  </si>
  <si>
    <t>Tiller School</t>
  </si>
  <si>
    <t>62A</t>
  </si>
  <si>
    <t>Tillery Charter Academy</t>
  </si>
  <si>
    <t>92L</t>
  </si>
  <si>
    <t>Torchlight Academy</t>
  </si>
  <si>
    <t>Transylvania County Schools</t>
  </si>
  <si>
    <t>41F</t>
  </si>
  <si>
    <t>Triad Math and Science Academy</t>
  </si>
  <si>
    <t>92T</t>
  </si>
  <si>
    <t>Triangle Math and Science Academy</t>
  </si>
  <si>
    <t>95A</t>
  </si>
  <si>
    <t>Two Rivers Community School</t>
  </si>
  <si>
    <t>Tyrrell County Schools</t>
  </si>
  <si>
    <t>90A</t>
  </si>
  <si>
    <t>Union Academy Charter School</t>
  </si>
  <si>
    <t>Union County Schools</t>
  </si>
  <si>
    <t>90B</t>
  </si>
  <si>
    <t>Union Day School</t>
  </si>
  <si>
    <t>90C</t>
  </si>
  <si>
    <t>Union Preparatory Academy at Indian Trai</t>
  </si>
  <si>
    <t>61K</t>
  </si>
  <si>
    <t>United Community School</t>
  </si>
  <si>
    <t>61S</t>
  </si>
  <si>
    <t>Unity Classical Charter School</t>
  </si>
  <si>
    <t>61U</t>
  </si>
  <si>
    <t>UpROAR Leadership Academy</t>
  </si>
  <si>
    <t>76A</t>
  </si>
  <si>
    <t>Uwharrie Charter Academy</t>
  </si>
  <si>
    <t>91A</t>
  </si>
  <si>
    <t>Vance Charter School</t>
  </si>
  <si>
    <t>Vance County Schools</t>
  </si>
  <si>
    <t>61P</t>
  </si>
  <si>
    <t>VERITAS Community School</t>
  </si>
  <si>
    <t>32L</t>
  </si>
  <si>
    <t>Voyager Academy</t>
  </si>
  <si>
    <t>Wake County Schools</t>
  </si>
  <si>
    <t>92V</t>
  </si>
  <si>
    <t>Wake Forest Charter Academy</t>
  </si>
  <si>
    <t>Warren County Schools</t>
  </si>
  <si>
    <t>Washington County Schools</t>
  </si>
  <si>
    <t>07A</t>
  </si>
  <si>
    <t>Washington Montessori</t>
  </si>
  <si>
    <t>Watauga County Schools</t>
  </si>
  <si>
    <t>27A</t>
  </si>
  <si>
    <t>Water's Edge Village School</t>
  </si>
  <si>
    <t>Wayne County Schools</t>
  </si>
  <si>
    <t>96F</t>
  </si>
  <si>
    <t>Wayne Preparatory</t>
  </si>
  <si>
    <t>Weldon City Schools</t>
  </si>
  <si>
    <t>55B</t>
  </si>
  <si>
    <t>West Lake Preparatory Academy</t>
  </si>
  <si>
    <t>Whiteville City Schools</t>
  </si>
  <si>
    <t>Wilkes County Schools</t>
  </si>
  <si>
    <t>06B</t>
  </si>
  <si>
    <t>Williams Academy</t>
  </si>
  <si>
    <t>19C</t>
  </si>
  <si>
    <t>Willow Oak Montessori</t>
  </si>
  <si>
    <t>65B</t>
  </si>
  <si>
    <t>Wilmington Preparatory Academy</t>
  </si>
  <si>
    <t>65H</t>
  </si>
  <si>
    <t>Wilmington School of the Arts</t>
  </si>
  <si>
    <t>Wilson County Schools</t>
  </si>
  <si>
    <t>98B</t>
  </si>
  <si>
    <t>Wilson Preparatory Academy</t>
  </si>
  <si>
    <t>74C</t>
  </si>
  <si>
    <t>Winterville Charter Academy</t>
  </si>
  <si>
    <t>19B</t>
  </si>
  <si>
    <t>Woods Charter School</t>
  </si>
  <si>
    <t>Yadkin County Schools</t>
  </si>
  <si>
    <t>Yancey County Schools</t>
  </si>
  <si>
    <t>35B</t>
  </si>
  <si>
    <t>Youngsville Academy</t>
  </si>
  <si>
    <t>67B</t>
  </si>
  <si>
    <t>Z.E.C.A. School of Arts and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</si>
</sst>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000"/>
    <numFmt numFmtId="166" formatCode="0.00000"/>
    <numFmt numFmtId="167" formatCode="000"/>
  </numFmts>
  <fonts count="17" x14ac:knownFonts="1">
    <font>
      <sz val="10"/>
      <color rgb="FF000000"/>
      <name val="Arial"/>
    </font>
    <font>
      <sz val="10"/>
      <color theme="1"/>
      <name val="Arial"/>
    </font>
    <font>
      <i/>
      <sz val="8"/>
      <color theme="1"/>
      <name val="Arial"/>
    </font>
    <font>
      <b/>
      <sz val="10"/>
      <color theme="1"/>
      <name val="Arial"/>
    </font>
    <font>
      <b/>
      <i/>
      <u/>
      <sz val="14"/>
      <color rgb="FF1155CC"/>
      <name val="Arial"/>
    </font>
    <font>
      <b/>
      <sz val="12"/>
      <color theme="1"/>
      <name val="Arial"/>
    </font>
    <font>
      <sz val="10"/>
      <name val="Arial"/>
    </font>
    <font>
      <sz val="12"/>
      <color theme="1"/>
      <name val="Arial"/>
    </font>
    <font>
      <i/>
      <sz val="12"/>
      <color theme="1"/>
      <name val="Arial"/>
    </font>
    <font>
      <i/>
      <sz val="12"/>
      <color rgb="FF000000"/>
      <name val="Calibri"/>
    </font>
    <font>
      <b/>
      <i/>
      <sz val="12"/>
      <color theme="1"/>
      <name val="Arial"/>
    </font>
    <font>
      <sz val="11"/>
      <color rgb="FF000000"/>
      <name val="Inconsolata"/>
    </font>
    <font>
      <u/>
      <sz val="10"/>
      <color rgb="FF0000FF"/>
      <name val="Arial"/>
    </font>
    <font>
      <b/>
      <sz val="11"/>
      <color theme="1"/>
      <name val="Calibri"/>
    </font>
    <font>
      <sz val="11"/>
      <color theme="1"/>
      <name val="Calibri"/>
    </font>
    <font>
      <u/>
      <sz val="10"/>
      <color rgb="FF1155CC"/>
      <name val="Arial"/>
    </font>
    <font>
      <b/>
      <sz val="8"/>
      <color theme="1"/>
      <name val="Arial"/>
    </font>
  </fonts>
  <fills count="13">
    <fill>
      <patternFill patternType="none"/>
    </fill>
    <fill>
      <patternFill patternType="gray125"/>
    </fill>
    <fill>
      <patternFill patternType="solid">
        <fgColor rgb="FFFAD9D6"/>
        <bgColor rgb="FFFAD9D6"/>
      </patternFill>
    </fill>
    <fill>
      <patternFill patternType="solid">
        <fgColor rgb="FFFFD966"/>
        <bgColor rgb="FFFFD966"/>
      </patternFill>
    </fill>
    <fill>
      <patternFill patternType="solid">
        <fgColor rgb="FFFFF2CC"/>
        <bgColor rgb="FFFFF2CC"/>
      </patternFill>
    </fill>
    <fill>
      <patternFill patternType="solid">
        <fgColor rgb="FFD9D9D9"/>
        <bgColor rgb="FFD9D9D9"/>
      </patternFill>
    </fill>
    <fill>
      <patternFill patternType="solid">
        <fgColor rgb="FFEFEFEF"/>
        <bgColor rgb="FFEFEFEF"/>
      </patternFill>
    </fill>
    <fill>
      <patternFill patternType="solid">
        <fgColor rgb="FFD9EAD3"/>
        <bgColor rgb="FFD9EAD3"/>
      </patternFill>
    </fill>
    <fill>
      <patternFill patternType="solid">
        <fgColor rgb="FFFFFFFF"/>
        <bgColor rgb="FFFFFFFF"/>
      </patternFill>
    </fill>
    <fill>
      <patternFill patternType="solid">
        <fgColor rgb="FFEAD1DC"/>
        <bgColor rgb="FFEAD1DC"/>
      </patternFill>
    </fill>
    <fill>
      <patternFill patternType="solid">
        <fgColor rgb="FFD5A6BD"/>
        <bgColor rgb="FFD5A6BD"/>
      </patternFill>
    </fill>
    <fill>
      <patternFill patternType="solid">
        <fgColor rgb="FF666666"/>
        <bgColor rgb="FF666666"/>
      </patternFill>
    </fill>
    <fill>
      <patternFill patternType="solid">
        <fgColor rgb="FFCCCCCC"/>
        <bgColor rgb="FFCCCCCC"/>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69">
    <xf numFmtId="0" fontId="0" fillId="0" borderId="0" xfId="0" applyFont="1" applyAlignment="1"/>
    <xf numFmtId="0" fontId="1" fillId="0" borderId="0" xfId="0" applyFont="1"/>
    <xf numFmtId="0" fontId="2" fillId="0" borderId="1" xfId="0" applyFont="1" applyBorder="1"/>
    <xf numFmtId="0" fontId="1" fillId="0" borderId="1" xfId="0" applyFont="1" applyBorder="1"/>
    <xf numFmtId="0" fontId="3" fillId="0" borderId="0" xfId="0" applyFont="1"/>
    <xf numFmtId="164" fontId="1" fillId="0" borderId="0" xfId="0" applyNumberFormat="1" applyFont="1" applyAlignment="1">
      <alignment horizontal="right"/>
    </xf>
    <xf numFmtId="0" fontId="0" fillId="2" borderId="2" xfId="0" applyFont="1" applyFill="1" applyBorder="1" applyAlignment="1">
      <alignment horizontal="left"/>
    </xf>
    <xf numFmtId="0" fontId="0" fillId="2" borderId="3" xfId="0" applyFont="1" applyFill="1" applyBorder="1" applyAlignment="1">
      <alignment horizontal="center"/>
    </xf>
    <xf numFmtId="0" fontId="0" fillId="0" borderId="0" xfId="0" applyFont="1"/>
    <xf numFmtId="0" fontId="5" fillId="3" borderId="1" xfId="0" applyFont="1" applyFill="1" applyBorder="1" applyAlignment="1">
      <alignment horizontal="center"/>
    </xf>
    <xf numFmtId="0" fontId="1" fillId="5" borderId="1" xfId="0" applyFont="1" applyFill="1" applyBorder="1"/>
    <xf numFmtId="0" fontId="1" fillId="5" borderId="1" xfId="0" applyFont="1" applyFill="1" applyBorder="1" applyAlignment="1">
      <alignment horizontal="center" wrapText="1"/>
    </xf>
    <xf numFmtId="0" fontId="3" fillId="5" borderId="1" xfId="0" applyFont="1" applyFill="1" applyBorder="1" applyAlignment="1">
      <alignment horizontal="center" wrapText="1"/>
    </xf>
    <xf numFmtId="0" fontId="7" fillId="5" borderId="1" xfId="0" applyFont="1" applyFill="1" applyBorder="1" applyAlignment="1">
      <alignment horizontal="center" wrapText="1"/>
    </xf>
    <xf numFmtId="0" fontId="8" fillId="6" borderId="1" xfId="0" applyFont="1" applyFill="1" applyBorder="1" applyAlignment="1">
      <alignment wrapText="1"/>
    </xf>
    <xf numFmtId="0" fontId="9" fillId="6" borderId="1" xfId="0" applyFont="1" applyFill="1" applyBorder="1" applyAlignment="1">
      <alignment horizontal="center"/>
    </xf>
    <xf numFmtId="0" fontId="10" fillId="6" borderId="1" xfId="0" applyFont="1" applyFill="1" applyBorder="1" applyAlignment="1">
      <alignment horizontal="center" wrapText="1"/>
    </xf>
    <xf numFmtId="0" fontId="7" fillId="7" borderId="1" xfId="0" applyFont="1" applyFill="1" applyBorder="1" applyAlignment="1">
      <alignment wrapText="1"/>
    </xf>
    <xf numFmtId="0" fontId="1" fillId="7" borderId="1" xfId="0" applyFont="1" applyFill="1" applyBorder="1" applyAlignment="1">
      <alignment horizontal="right"/>
    </xf>
    <xf numFmtId="0" fontId="1" fillId="7" borderId="1" xfId="0" applyFont="1" applyFill="1" applyBorder="1"/>
    <xf numFmtId="0" fontId="11" fillId="7" borderId="1" xfId="0" applyFont="1" applyFill="1" applyBorder="1" applyAlignment="1">
      <alignment horizontal="right"/>
    </xf>
    <xf numFmtId="0" fontId="11" fillId="8" borderId="1" xfId="0" applyFont="1" applyFill="1" applyBorder="1" applyAlignment="1">
      <alignment horizontal="right"/>
    </xf>
    <xf numFmtId="0" fontId="7" fillId="0" borderId="1" xfId="0" applyFont="1" applyBorder="1" applyAlignment="1">
      <alignment wrapText="1"/>
    </xf>
    <xf numFmtId="0" fontId="7" fillId="9" borderId="1" xfId="0" applyFont="1" applyFill="1" applyBorder="1" applyAlignment="1">
      <alignment horizontal="center" wrapText="1"/>
    </xf>
    <xf numFmtId="0" fontId="7" fillId="10" borderId="1" xfId="0" applyFont="1" applyFill="1" applyBorder="1" applyAlignment="1">
      <alignment wrapText="1"/>
    </xf>
    <xf numFmtId="2" fontId="7" fillId="10" borderId="1" xfId="0" applyNumberFormat="1" applyFont="1" applyFill="1" applyBorder="1" applyAlignment="1">
      <alignment horizontal="center" wrapText="1"/>
    </xf>
    <xf numFmtId="0" fontId="7" fillId="10" borderId="1" xfId="0" applyFont="1" applyFill="1" applyBorder="1" applyAlignment="1">
      <alignment horizontal="center" wrapText="1"/>
    </xf>
    <xf numFmtId="0" fontId="1" fillId="10" borderId="1" xfId="0" applyFont="1" applyFill="1" applyBorder="1"/>
    <xf numFmtId="0" fontId="1" fillId="5" borderId="1" xfId="0" applyFont="1" applyFill="1" applyBorder="1" applyAlignment="1">
      <alignment wrapText="1"/>
    </xf>
    <xf numFmtId="2" fontId="7" fillId="0" borderId="1" xfId="0" applyNumberFormat="1" applyFont="1" applyBorder="1" applyAlignment="1">
      <alignment horizontal="center" wrapText="1"/>
    </xf>
    <xf numFmtId="0" fontId="0" fillId="0" borderId="0" xfId="0" applyFont="1" applyAlignment="1">
      <alignment wrapText="1"/>
    </xf>
    <xf numFmtId="0" fontId="1" fillId="11" borderId="7" xfId="0" applyFont="1" applyFill="1" applyBorder="1"/>
    <xf numFmtId="0" fontId="1" fillId="11" borderId="7" xfId="0" applyFont="1" applyFill="1" applyBorder="1" applyAlignment="1">
      <alignment wrapText="1"/>
    </xf>
    <xf numFmtId="0" fontId="1" fillId="0" borderId="0" xfId="0" applyFont="1" applyAlignment="1">
      <alignment wrapText="1"/>
    </xf>
    <xf numFmtId="0" fontId="5" fillId="10" borderId="7" xfId="0" applyFont="1" applyFill="1" applyBorder="1"/>
    <xf numFmtId="0" fontId="1" fillId="10" borderId="7" xfId="0" applyFont="1" applyFill="1" applyBorder="1" applyAlignment="1">
      <alignment wrapText="1"/>
    </xf>
    <xf numFmtId="0" fontId="1" fillId="9" borderId="1" xfId="0" applyFont="1" applyFill="1" applyBorder="1"/>
    <xf numFmtId="0" fontId="1" fillId="9" borderId="1" xfId="0" applyFont="1" applyFill="1" applyBorder="1" applyAlignment="1">
      <alignment horizontal="center" wrapText="1"/>
    </xf>
    <xf numFmtId="0" fontId="7" fillId="9" borderId="1" xfId="0" applyFont="1" applyFill="1" applyBorder="1" applyAlignment="1">
      <alignment wrapText="1"/>
    </xf>
    <xf numFmtId="0" fontId="5" fillId="0" borderId="1" xfId="0" applyFont="1" applyBorder="1" applyAlignment="1">
      <alignment wrapText="1"/>
    </xf>
    <xf numFmtId="165" fontId="7" fillId="0" borderId="1" xfId="0" applyNumberFormat="1" applyFont="1" applyBorder="1" applyAlignment="1">
      <alignment horizontal="center" wrapText="1"/>
    </xf>
    <xf numFmtId="0" fontId="7" fillId="0" borderId="1" xfId="0" applyFont="1" applyBorder="1" applyAlignment="1">
      <alignment horizontal="center" wrapText="1"/>
    </xf>
    <xf numFmtId="0" fontId="1" fillId="0" borderId="1" xfId="0" applyFont="1" applyBorder="1" applyAlignment="1">
      <alignment wrapText="1"/>
    </xf>
    <xf numFmtId="0" fontId="5" fillId="10" borderId="1" xfId="0" applyFont="1" applyFill="1" applyBorder="1" applyAlignment="1">
      <alignment wrapText="1"/>
    </xf>
    <xf numFmtId="0" fontId="1" fillId="10" borderId="1" xfId="0" applyFont="1" applyFill="1" applyBorder="1" applyAlignment="1">
      <alignment wrapText="1"/>
    </xf>
    <xf numFmtId="166" fontId="7" fillId="0" borderId="1" xfId="0" applyNumberFormat="1" applyFont="1" applyBorder="1" applyAlignment="1">
      <alignment horizontal="center" wrapText="1"/>
    </xf>
    <xf numFmtId="0" fontId="5" fillId="0" borderId="0" xfId="0" applyFont="1" applyAlignment="1">
      <alignment wrapText="1"/>
    </xf>
    <xf numFmtId="2" fontId="7" fillId="0" borderId="0" xfId="0" applyNumberFormat="1" applyFont="1" applyAlignment="1">
      <alignment horizontal="center" wrapText="1"/>
    </xf>
    <xf numFmtId="0" fontId="5" fillId="12" borderId="7" xfId="0" applyFont="1" applyFill="1" applyBorder="1"/>
    <xf numFmtId="0" fontId="1" fillId="12" borderId="7" xfId="0" applyFont="1" applyFill="1" applyBorder="1" applyAlignment="1">
      <alignment wrapText="1"/>
    </xf>
    <xf numFmtId="0" fontId="1" fillId="8" borderId="1" xfId="0" applyFont="1" applyFill="1" applyBorder="1"/>
    <xf numFmtId="0" fontId="1" fillId="8" borderId="1" xfId="0" applyFont="1" applyFill="1" applyBorder="1" applyAlignment="1">
      <alignment horizontal="center" wrapText="1"/>
    </xf>
    <xf numFmtId="0" fontId="7" fillId="8" borderId="1" xfId="0" applyFont="1" applyFill="1" applyBorder="1" applyAlignment="1">
      <alignment wrapText="1"/>
    </xf>
    <xf numFmtId="0" fontId="7" fillId="8" borderId="1" xfId="0" applyFont="1" applyFill="1" applyBorder="1" applyAlignment="1">
      <alignment horizontal="center" wrapText="1"/>
    </xf>
    <xf numFmtId="0" fontId="5" fillId="12" borderId="1" xfId="0" applyFont="1" applyFill="1" applyBorder="1" applyAlignment="1">
      <alignment wrapText="1"/>
    </xf>
    <xf numFmtId="2" fontId="7" fillId="12" borderId="1" xfId="0" applyNumberFormat="1" applyFont="1" applyFill="1" applyBorder="1" applyAlignment="1">
      <alignment horizontal="center" wrapText="1"/>
    </xf>
    <xf numFmtId="0" fontId="1" fillId="12" borderId="1" xfId="0" applyFont="1" applyFill="1" applyBorder="1" applyAlignment="1">
      <alignment wrapText="1"/>
    </xf>
    <xf numFmtId="0" fontId="13" fillId="0" borderId="0" xfId="0" applyFont="1"/>
    <xf numFmtId="0" fontId="14" fillId="0" borderId="0" xfId="0" applyFont="1" applyAlignment="1">
      <alignment horizontal="right"/>
    </xf>
    <xf numFmtId="0" fontId="14" fillId="0" borderId="0" xfId="0" applyFont="1"/>
    <xf numFmtId="167" fontId="14" fillId="0" borderId="0" xfId="0" applyNumberFormat="1" applyFont="1" applyAlignment="1">
      <alignment horizontal="right"/>
    </xf>
    <xf numFmtId="167" fontId="14" fillId="0" borderId="0" xfId="0" applyNumberFormat="1" applyFont="1"/>
    <xf numFmtId="0" fontId="4" fillId="0" borderId="0" xfId="0" applyFont="1"/>
    <xf numFmtId="0" fontId="0" fillId="0" borderId="0" xfId="0" applyFont="1" applyAlignment="1"/>
    <xf numFmtId="0" fontId="0" fillId="0" borderId="0" xfId="0" applyFont="1"/>
    <xf numFmtId="0" fontId="5" fillId="4" borderId="4" xfId="0" applyFont="1" applyFill="1" applyBorder="1"/>
    <xf numFmtId="0" fontId="6" fillId="0" borderId="5" xfId="0" applyFont="1" applyBorder="1"/>
    <xf numFmtId="0" fontId="6" fillId="0" borderId="6" xfId="0" applyFont="1" applyBorder="1"/>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as a Student with a Disability</a:t>
            </a:r>
          </a:p>
        </c:rich>
      </c:tx>
      <c:overlay val="0"/>
    </c:title>
    <c:autoTitleDeleted val="0"/>
    <c:plotArea>
      <c:layout>
        <c:manualLayout>
          <c:xMode val="edge"/>
          <c:yMode val="edge"/>
          <c:x val="7.1848511139849719E-2"/>
          <c:y val="0.14786709539121112"/>
          <c:w val="0.90528246599112738"/>
          <c:h val="0.52776632824433922"/>
        </c:manualLayout>
      </c:layout>
      <c:barChart>
        <c:barDir val="col"/>
        <c:grouping val="clustered"/>
        <c:varyColors val="1"/>
        <c:ser>
          <c:idx val="0"/>
          <c:order val="0"/>
          <c:tx>
            <c:strRef>
              <c:f>'Step 4. Summary Tables and Char'!$A$32</c:f>
              <c:strCache>
                <c:ptCount val="1"/>
                <c:pt idx="0">
                  <c:v>SWD Risk Ratio</c:v>
                </c:pt>
              </c:strCache>
            </c:strRef>
          </c:tx>
          <c:invertIfNegative val="1"/>
          <c:cat>
            <c:strRef>
              <c:f>'Step 4. Summary Tables and Char'!$B$26:$H$26</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Char'!$B$32:$H$32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798-4805-A9B3-9AA9A357547B}"/>
            </c:ext>
          </c:extLst>
        </c:ser>
        <c:dLbls>
          <c:showLegendKey val="0"/>
          <c:showVal val="0"/>
          <c:showCatName val="0"/>
          <c:showSerName val="0"/>
          <c:showPercent val="0"/>
          <c:showBubbleSize val="0"/>
        </c:dLbls>
        <c:gapWidth val="150"/>
        <c:axId val="615824345"/>
        <c:axId val="2083498864"/>
      </c:barChart>
      <c:catAx>
        <c:axId val="61582434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083498864"/>
        <c:crosses val="autoZero"/>
        <c:auto val="1"/>
        <c:lblAlgn val="ctr"/>
        <c:lblOffset val="100"/>
        <c:noMultiLvlLbl val="1"/>
      </c:catAx>
      <c:valAx>
        <c:axId val="2083498864"/>
        <c:scaling>
          <c:orientation val="minMax"/>
        </c:scaling>
        <c:delete val="0"/>
        <c:axPos val="l"/>
        <c:numFmt formatCode="0.00" sourceLinked="1"/>
        <c:majorTickMark val="cross"/>
        <c:minorTickMark val="cross"/>
        <c:tickLblPos val="nextTo"/>
        <c:spPr>
          <a:ln>
            <a:noFill/>
          </a:ln>
        </c:spPr>
        <c:crossAx val="615824345"/>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Autism by Race</a:t>
            </a:r>
          </a:p>
        </c:rich>
      </c:tx>
      <c:layout>
        <c:manualLayout>
          <c:xMode val="edge"/>
          <c:yMode val="edge"/>
          <c:x val="2.6472265966754154E-2"/>
          <c:y val="3.4442784684068833E-2"/>
        </c:manualLayout>
      </c:layout>
      <c:overlay val="0"/>
    </c:title>
    <c:autoTitleDeleted val="0"/>
    <c:plotArea>
      <c:layout/>
      <c:barChart>
        <c:barDir val="col"/>
        <c:grouping val="clustered"/>
        <c:varyColors val="1"/>
        <c:ser>
          <c:idx val="0"/>
          <c:order val="0"/>
          <c:tx>
            <c:strRef>
              <c:f>'Step 4. Summary Tables and Char'!$A$52</c:f>
              <c:strCache>
                <c:ptCount val="1"/>
                <c:pt idx="0">
                  <c:v>AU Risk Ratio</c:v>
                </c:pt>
              </c:strCache>
            </c:strRef>
          </c:tx>
          <c:invertIfNegative val="1"/>
          <c:cat>
            <c:strRef>
              <c:f>'Step 4. Summary Tables and Char'!$B$46:$H$46</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Char'!$B$52:$H$52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CE9-4C61-85E5-6C7718034B76}"/>
            </c:ext>
          </c:extLst>
        </c:ser>
        <c:dLbls>
          <c:showLegendKey val="0"/>
          <c:showVal val="0"/>
          <c:showCatName val="0"/>
          <c:showSerName val="0"/>
          <c:showPercent val="0"/>
          <c:showBubbleSize val="0"/>
        </c:dLbls>
        <c:gapWidth val="150"/>
        <c:axId val="579049427"/>
        <c:axId val="661859755"/>
      </c:barChart>
      <c:catAx>
        <c:axId val="57904942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661859755"/>
        <c:crosses val="autoZero"/>
        <c:auto val="1"/>
        <c:lblAlgn val="ctr"/>
        <c:lblOffset val="100"/>
        <c:noMultiLvlLbl val="1"/>
      </c:catAx>
      <c:valAx>
        <c:axId val="661859755"/>
        <c:scaling>
          <c:orientation val="minMax"/>
        </c:scaling>
        <c:delete val="0"/>
        <c:axPos val="l"/>
        <c:numFmt formatCode="0.00" sourceLinked="1"/>
        <c:majorTickMark val="cross"/>
        <c:minorTickMark val="cross"/>
        <c:tickLblPos val="nextTo"/>
        <c:spPr>
          <a:ln>
            <a:noFill/>
          </a:ln>
        </c:spPr>
        <c:crossAx val="579049427"/>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Emotional Disability by Race</a:t>
            </a:r>
          </a:p>
        </c:rich>
      </c:tx>
      <c:layout>
        <c:manualLayout>
          <c:xMode val="edge"/>
          <c:yMode val="edge"/>
          <c:x val="3.5324353050909953E-2"/>
          <c:y val="5.1591766463275693E-2"/>
        </c:manualLayout>
      </c:layout>
      <c:overlay val="0"/>
    </c:title>
    <c:autoTitleDeleted val="0"/>
    <c:plotArea>
      <c:layout>
        <c:manualLayout>
          <c:xMode val="edge"/>
          <c:yMode val="edge"/>
          <c:x val="9.2560074618771832E-2"/>
          <c:y val="0.17787781350482315"/>
          <c:w val="0.84249731826999896"/>
          <c:h val="0.67554869146179874"/>
        </c:manualLayout>
      </c:layout>
      <c:barChart>
        <c:barDir val="col"/>
        <c:grouping val="clustered"/>
        <c:varyColors val="1"/>
        <c:ser>
          <c:idx val="0"/>
          <c:order val="0"/>
          <c:tx>
            <c:strRef>
              <c:f>'Step 4. Summary Tables and Char'!$A$67</c:f>
              <c:strCache>
                <c:ptCount val="1"/>
                <c:pt idx="0">
                  <c:v>ED Risk Ratio</c:v>
                </c:pt>
              </c:strCache>
            </c:strRef>
          </c:tx>
          <c:invertIfNegative val="1"/>
          <c:cat>
            <c:strRef>
              <c:f>'Step 4. Summary Tables and Char'!$B$61:$H$61</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Char'!$B$67:$H$67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06E-4F51-9892-1DF7573F7BA4}"/>
            </c:ext>
          </c:extLst>
        </c:ser>
        <c:dLbls>
          <c:showLegendKey val="0"/>
          <c:showVal val="0"/>
          <c:showCatName val="0"/>
          <c:showSerName val="0"/>
          <c:showPercent val="0"/>
          <c:showBubbleSize val="0"/>
        </c:dLbls>
        <c:gapWidth val="150"/>
        <c:axId val="902941392"/>
        <c:axId val="127152945"/>
      </c:barChart>
      <c:catAx>
        <c:axId val="90294139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27152945"/>
        <c:crosses val="autoZero"/>
        <c:auto val="1"/>
        <c:lblAlgn val="ctr"/>
        <c:lblOffset val="100"/>
        <c:noMultiLvlLbl val="1"/>
      </c:catAx>
      <c:valAx>
        <c:axId val="127152945"/>
        <c:scaling>
          <c:orientation val="minMax"/>
        </c:scaling>
        <c:delete val="0"/>
        <c:axPos val="l"/>
        <c:numFmt formatCode="0.00" sourceLinked="1"/>
        <c:majorTickMark val="cross"/>
        <c:minorTickMark val="cross"/>
        <c:tickLblPos val="nextTo"/>
        <c:spPr>
          <a:ln>
            <a:noFill/>
          </a:ln>
        </c:spPr>
        <c:crossAx val="902941392"/>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Intellectual Disability by Race</a:t>
            </a:r>
          </a:p>
        </c:rich>
      </c:tx>
      <c:layout>
        <c:manualLayout>
          <c:xMode val="edge"/>
          <c:yMode val="edge"/>
          <c:x val="2.680564210049282E-2"/>
          <c:y val="1.769944053046001E-2"/>
        </c:manualLayout>
      </c:layout>
      <c:overlay val="0"/>
    </c:title>
    <c:autoTitleDeleted val="0"/>
    <c:plotArea>
      <c:layout>
        <c:manualLayout>
          <c:xMode val="edge"/>
          <c:yMode val="edge"/>
          <c:x val="9.4763931368083115E-2"/>
          <c:y val="8.3558413719185418E-2"/>
          <c:w val="0.78854515086440646"/>
          <c:h val="0.67554869146179874"/>
        </c:manualLayout>
      </c:layout>
      <c:barChart>
        <c:barDir val="col"/>
        <c:grouping val="clustered"/>
        <c:varyColors val="1"/>
        <c:ser>
          <c:idx val="0"/>
          <c:order val="0"/>
          <c:tx>
            <c:strRef>
              <c:f>'Step 4. Summary Tables and Char'!$A$81</c:f>
              <c:strCache>
                <c:ptCount val="1"/>
                <c:pt idx="0">
                  <c:v>ID Risk Ratio</c:v>
                </c:pt>
              </c:strCache>
            </c:strRef>
          </c:tx>
          <c:invertIfNegative val="1"/>
          <c:cat>
            <c:strRef>
              <c:f>'Step 4. Summary Tables and Char'!$B$75:$H$75</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Char'!$B$81:$H$81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1BB-4BA2-B736-90EFA153E535}"/>
            </c:ext>
          </c:extLst>
        </c:ser>
        <c:dLbls>
          <c:showLegendKey val="0"/>
          <c:showVal val="0"/>
          <c:showCatName val="0"/>
          <c:showSerName val="0"/>
          <c:showPercent val="0"/>
          <c:showBubbleSize val="0"/>
        </c:dLbls>
        <c:gapWidth val="150"/>
        <c:axId val="442658076"/>
        <c:axId val="1601576931"/>
      </c:barChart>
      <c:catAx>
        <c:axId val="4426580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601576931"/>
        <c:crosses val="autoZero"/>
        <c:auto val="1"/>
        <c:lblAlgn val="ctr"/>
        <c:lblOffset val="100"/>
        <c:noMultiLvlLbl val="1"/>
      </c:catAx>
      <c:valAx>
        <c:axId val="1601576931"/>
        <c:scaling>
          <c:orientation val="minMax"/>
        </c:scaling>
        <c:delete val="0"/>
        <c:axPos val="l"/>
        <c:numFmt formatCode="0.00" sourceLinked="1"/>
        <c:majorTickMark val="cross"/>
        <c:minorTickMark val="cross"/>
        <c:tickLblPos val="nextTo"/>
        <c:spPr>
          <a:ln>
            <a:noFill/>
          </a:ln>
        </c:spPr>
        <c:crossAx val="44265807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Learning Disability by Race</a:t>
            </a:r>
          </a:p>
        </c:rich>
      </c:tx>
      <c:layout>
        <c:manualLayout>
          <c:xMode val="edge"/>
          <c:yMode val="edge"/>
          <c:x val="3.0916666666666669E-2"/>
          <c:y val="4.7304582210242592E-2"/>
        </c:manualLayout>
      </c:layout>
      <c:overlay val="0"/>
    </c:title>
    <c:autoTitleDeleted val="0"/>
    <c:plotArea>
      <c:layout>
        <c:manualLayout>
          <c:xMode val="edge"/>
          <c:yMode val="edge"/>
          <c:x val="5.7298366629791112E-2"/>
          <c:y val="0.13071811361200428"/>
          <c:w val="0.78854515086440646"/>
          <c:h val="0.67554869146179874"/>
        </c:manualLayout>
      </c:layout>
      <c:barChart>
        <c:barDir val="col"/>
        <c:grouping val="clustered"/>
        <c:varyColors val="1"/>
        <c:ser>
          <c:idx val="0"/>
          <c:order val="0"/>
          <c:tx>
            <c:strRef>
              <c:f>'Step 4. Summary Tables and Char'!$A$95</c:f>
              <c:strCache>
                <c:ptCount val="1"/>
                <c:pt idx="0">
                  <c:v>SLD Risk Ratio</c:v>
                </c:pt>
              </c:strCache>
            </c:strRef>
          </c:tx>
          <c:invertIfNegative val="1"/>
          <c:cat>
            <c:strRef>
              <c:f>'Step 4. Summary Tables and Char'!$B$89:$H$89</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Char'!$B$95:$H$95</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C64-4B00-9ABD-5F1FA7FCBD7F}"/>
            </c:ext>
          </c:extLst>
        </c:ser>
        <c:dLbls>
          <c:showLegendKey val="0"/>
          <c:showVal val="0"/>
          <c:showCatName val="0"/>
          <c:showSerName val="0"/>
          <c:showPercent val="0"/>
          <c:showBubbleSize val="0"/>
        </c:dLbls>
        <c:gapWidth val="150"/>
        <c:axId val="1988068116"/>
        <c:axId val="845934272"/>
      </c:barChart>
      <c:catAx>
        <c:axId val="198806811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845934272"/>
        <c:crosses val="autoZero"/>
        <c:auto val="1"/>
        <c:lblAlgn val="ctr"/>
        <c:lblOffset val="100"/>
        <c:noMultiLvlLbl val="1"/>
      </c:catAx>
      <c:valAx>
        <c:axId val="845934272"/>
        <c:scaling>
          <c:orientation val="minMax"/>
        </c:scaling>
        <c:delete val="0"/>
        <c:axPos val="l"/>
        <c:numFmt formatCode="0.00" sourceLinked="1"/>
        <c:majorTickMark val="cross"/>
        <c:minorTickMark val="cross"/>
        <c:tickLblPos val="nextTo"/>
        <c:spPr>
          <a:ln>
            <a:noFill/>
          </a:ln>
        </c:spPr>
        <c:crossAx val="1988068116"/>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Other Health Impairment by Race</a:t>
            </a:r>
          </a:p>
        </c:rich>
      </c:tx>
      <c:layout>
        <c:manualLayout>
          <c:xMode val="edge"/>
          <c:yMode val="edge"/>
          <c:x val="0.1190709095247392"/>
          <c:y val="4.7304521018473975E-2"/>
        </c:manualLayout>
      </c:layout>
      <c:overlay val="0"/>
    </c:title>
    <c:autoTitleDeleted val="0"/>
    <c:plotArea>
      <c:layout/>
      <c:barChart>
        <c:barDir val="col"/>
        <c:grouping val="clustered"/>
        <c:varyColors val="1"/>
        <c:ser>
          <c:idx val="0"/>
          <c:order val="0"/>
          <c:tx>
            <c:strRef>
              <c:f>'Step 4. Summary Tables and Char'!$A$105</c:f>
              <c:strCache>
                <c:ptCount val="1"/>
                <c:pt idx="0">
                  <c:v>OH Risk Ratio</c:v>
                </c:pt>
              </c:strCache>
            </c:strRef>
          </c:tx>
          <c:invertIfNegative val="1"/>
          <c:cat>
            <c:strRef>
              <c:f>'Step 4. Summary Tables and Char'!$B$99:$H$99</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Char'!$B$105:$H$105</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9D9-4206-9D15-C55D9C4DE3E2}"/>
            </c:ext>
          </c:extLst>
        </c:ser>
        <c:dLbls>
          <c:showLegendKey val="0"/>
          <c:showVal val="0"/>
          <c:showCatName val="0"/>
          <c:showSerName val="0"/>
          <c:showPercent val="0"/>
          <c:showBubbleSize val="0"/>
        </c:dLbls>
        <c:gapWidth val="150"/>
        <c:axId val="1016197794"/>
        <c:axId val="1685249008"/>
      </c:barChart>
      <c:catAx>
        <c:axId val="101619779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685249008"/>
        <c:crosses val="autoZero"/>
        <c:auto val="1"/>
        <c:lblAlgn val="ctr"/>
        <c:lblOffset val="100"/>
        <c:noMultiLvlLbl val="1"/>
      </c:catAx>
      <c:valAx>
        <c:axId val="1685249008"/>
        <c:scaling>
          <c:orientation val="minMax"/>
        </c:scaling>
        <c:delete val="0"/>
        <c:axPos val="l"/>
        <c:numFmt formatCode="0.00" sourceLinked="1"/>
        <c:majorTickMark val="cross"/>
        <c:minorTickMark val="cross"/>
        <c:tickLblPos val="nextTo"/>
        <c:spPr>
          <a:ln>
            <a:noFill/>
          </a:ln>
        </c:spPr>
        <c:crossAx val="1016197794"/>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Speech Impairment by Race</a:t>
            </a:r>
          </a:p>
        </c:rich>
      </c:tx>
      <c:layout>
        <c:manualLayout>
          <c:xMode val="edge"/>
          <c:yMode val="edge"/>
          <c:x val="3.0916666666666669E-2"/>
          <c:y val="4.7304582210242592E-2"/>
        </c:manualLayout>
      </c:layout>
      <c:overlay val="0"/>
    </c:title>
    <c:autoTitleDeleted val="0"/>
    <c:plotArea>
      <c:layout/>
      <c:barChart>
        <c:barDir val="col"/>
        <c:grouping val="clustered"/>
        <c:varyColors val="1"/>
        <c:ser>
          <c:idx val="0"/>
          <c:order val="0"/>
          <c:tx>
            <c:strRef>
              <c:f>'Step 4. Summary Tables and Char'!$A$116</c:f>
              <c:strCache>
                <c:ptCount val="1"/>
                <c:pt idx="0">
                  <c:v>SI Risk Ratio</c:v>
                </c:pt>
              </c:strCache>
            </c:strRef>
          </c:tx>
          <c:invertIfNegative val="1"/>
          <c:cat>
            <c:strRef>
              <c:f>'Step 4. Summary Tables and Char'!$B$110:$H$110</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Char'!$B$116:$H$116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FB9-46B0-A21B-E578A956684A}"/>
            </c:ext>
          </c:extLst>
        </c:ser>
        <c:dLbls>
          <c:showLegendKey val="0"/>
          <c:showVal val="0"/>
          <c:showCatName val="0"/>
          <c:showSerName val="0"/>
          <c:showPercent val="0"/>
          <c:showBubbleSize val="0"/>
        </c:dLbls>
        <c:gapWidth val="150"/>
        <c:axId val="2045662120"/>
        <c:axId val="750961982"/>
      </c:barChart>
      <c:catAx>
        <c:axId val="204566212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750961982"/>
        <c:crosses val="autoZero"/>
        <c:auto val="1"/>
        <c:lblAlgn val="ctr"/>
        <c:lblOffset val="100"/>
        <c:noMultiLvlLbl val="1"/>
      </c:catAx>
      <c:valAx>
        <c:axId val="750961982"/>
        <c:scaling>
          <c:orientation val="minMax"/>
        </c:scaling>
        <c:delete val="0"/>
        <c:axPos val="l"/>
        <c:numFmt formatCode="0.00" sourceLinked="1"/>
        <c:majorTickMark val="cross"/>
        <c:minorTickMark val="cross"/>
        <c:tickLblPos val="nextTo"/>
        <c:spPr>
          <a:ln>
            <a:noFill/>
          </a:ln>
        </c:spPr>
        <c:crossAx val="2045662120"/>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Developmental Delay by Race</a:t>
            </a:r>
          </a:p>
        </c:rich>
      </c:tx>
      <c:layout>
        <c:manualLayout>
          <c:xMode val="edge"/>
          <c:yMode val="edge"/>
          <c:x val="3.0916666666666669E-2"/>
          <c:y val="4.7304582210242592E-2"/>
        </c:manualLayout>
      </c:layout>
      <c:overlay val="0"/>
    </c:title>
    <c:autoTitleDeleted val="0"/>
    <c:plotArea>
      <c:layout/>
      <c:barChart>
        <c:barDir val="col"/>
        <c:grouping val="clustered"/>
        <c:varyColors val="1"/>
        <c:ser>
          <c:idx val="0"/>
          <c:order val="0"/>
          <c:tx>
            <c:strRef>
              <c:f>'Step 4. Summary Tables and Char'!$A$131</c:f>
              <c:strCache>
                <c:ptCount val="1"/>
                <c:pt idx="0">
                  <c:v>DD Risk Ratio</c:v>
                </c:pt>
              </c:strCache>
            </c:strRef>
          </c:tx>
          <c:invertIfNegative val="1"/>
          <c:cat>
            <c:strRef>
              <c:f>'Step 4. Summary Tables and Char'!$B$125:$H$125</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Char'!$B$131:$H$131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D93-44DA-B3EF-ED0456C82CB3}"/>
            </c:ext>
          </c:extLst>
        </c:ser>
        <c:dLbls>
          <c:showLegendKey val="0"/>
          <c:showVal val="0"/>
          <c:showCatName val="0"/>
          <c:showSerName val="0"/>
          <c:showPercent val="0"/>
          <c:showBubbleSize val="0"/>
        </c:dLbls>
        <c:gapWidth val="150"/>
        <c:axId val="265962802"/>
        <c:axId val="921744116"/>
      </c:barChart>
      <c:catAx>
        <c:axId val="26596280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921744116"/>
        <c:crosses val="autoZero"/>
        <c:auto val="1"/>
        <c:lblAlgn val="ctr"/>
        <c:lblOffset val="100"/>
        <c:noMultiLvlLbl val="1"/>
      </c:catAx>
      <c:valAx>
        <c:axId val="921744116"/>
        <c:scaling>
          <c:orientation val="minMax"/>
        </c:scaling>
        <c:delete val="0"/>
        <c:axPos val="l"/>
        <c:numFmt formatCode="0.00" sourceLinked="1"/>
        <c:majorTickMark val="cross"/>
        <c:minorTickMark val="cross"/>
        <c:tickLblPos val="nextTo"/>
        <c:spPr>
          <a:ln>
            <a:noFill/>
          </a:ln>
        </c:spPr>
        <c:crossAx val="265962802"/>
        <c:crosses val="autoZero"/>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Hearing Impairment by Race</a:t>
            </a:r>
          </a:p>
        </c:rich>
      </c:tx>
      <c:layout>
        <c:manualLayout>
          <c:xMode val="edge"/>
          <c:yMode val="edge"/>
          <c:x val="3.0916666666666669E-2"/>
          <c:y val="4.7304582210242592E-2"/>
        </c:manualLayout>
      </c:layout>
      <c:overlay val="0"/>
    </c:title>
    <c:autoTitleDeleted val="0"/>
    <c:plotArea>
      <c:layout>
        <c:manualLayout>
          <c:xMode val="edge"/>
          <c:yMode val="edge"/>
          <c:x val="7.1755666905273199E-2"/>
          <c:y val="0.11785637727759912"/>
          <c:w val="0.89959419535368002"/>
          <c:h val="0.52776632824433922"/>
        </c:manualLayout>
      </c:layout>
      <c:barChart>
        <c:barDir val="col"/>
        <c:grouping val="clustered"/>
        <c:varyColors val="1"/>
        <c:ser>
          <c:idx val="0"/>
          <c:order val="0"/>
          <c:tx>
            <c:strRef>
              <c:f>'Step 4. Summary Tables and Char'!$A$141</c:f>
              <c:strCache>
                <c:ptCount val="1"/>
                <c:pt idx="0">
                  <c:v>HI Risk Ratio</c:v>
                </c:pt>
              </c:strCache>
            </c:strRef>
          </c:tx>
          <c:invertIfNegative val="1"/>
          <c:cat>
            <c:strRef>
              <c:f>'Step 4. Summary Tables and Char'!$B$135:$H$135</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Char'!$B$141:$H$141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5D6-4600-8DEE-8907CEF08376}"/>
            </c:ext>
          </c:extLst>
        </c:ser>
        <c:dLbls>
          <c:showLegendKey val="0"/>
          <c:showVal val="0"/>
          <c:showCatName val="0"/>
          <c:showSerName val="0"/>
          <c:showPercent val="0"/>
          <c:showBubbleSize val="0"/>
        </c:dLbls>
        <c:gapWidth val="150"/>
        <c:axId val="471970786"/>
        <c:axId val="1052382606"/>
      </c:barChart>
      <c:catAx>
        <c:axId val="47197078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052382606"/>
        <c:crosses val="autoZero"/>
        <c:auto val="1"/>
        <c:lblAlgn val="ctr"/>
        <c:lblOffset val="100"/>
        <c:noMultiLvlLbl val="1"/>
      </c:catAx>
      <c:valAx>
        <c:axId val="1052382606"/>
        <c:scaling>
          <c:orientation val="minMax"/>
        </c:scaling>
        <c:delete val="0"/>
        <c:axPos val="l"/>
        <c:numFmt formatCode="0.00" sourceLinked="1"/>
        <c:majorTickMark val="cross"/>
        <c:minorTickMark val="cross"/>
        <c:tickLblPos val="nextTo"/>
        <c:spPr>
          <a:ln>
            <a:noFill/>
          </a:ln>
        </c:spPr>
        <c:crossAx val="471970786"/>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Visual Impairment by Race</a:t>
            </a:r>
          </a:p>
        </c:rich>
      </c:tx>
      <c:layout>
        <c:manualLayout>
          <c:xMode val="edge"/>
          <c:yMode val="edge"/>
          <c:x val="3.0916666666666669E-2"/>
          <c:y val="4.7304582210242592E-2"/>
        </c:manualLayout>
      </c:layout>
      <c:overlay val="0"/>
    </c:title>
    <c:autoTitleDeleted val="0"/>
    <c:plotArea>
      <c:layout/>
      <c:barChart>
        <c:barDir val="col"/>
        <c:grouping val="clustered"/>
        <c:varyColors val="1"/>
        <c:ser>
          <c:idx val="0"/>
          <c:order val="0"/>
          <c:tx>
            <c:strRef>
              <c:f>'Step 4. Summary Tables and Char'!$A$155</c:f>
              <c:strCache>
                <c:ptCount val="1"/>
                <c:pt idx="0">
                  <c:v>VI Risk Ratio</c:v>
                </c:pt>
              </c:strCache>
            </c:strRef>
          </c:tx>
          <c:invertIfNegative val="1"/>
          <c:cat>
            <c:strRef>
              <c:f>'Step 4. Summary Tables and Char'!$B$149:$H$149</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Char'!$B$155:$H$155</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F76-4DD4-8C16-A9DA3DE6C8FE}"/>
            </c:ext>
          </c:extLst>
        </c:ser>
        <c:dLbls>
          <c:showLegendKey val="0"/>
          <c:showVal val="0"/>
          <c:showCatName val="0"/>
          <c:showSerName val="0"/>
          <c:showPercent val="0"/>
          <c:showBubbleSize val="0"/>
        </c:dLbls>
        <c:gapWidth val="150"/>
        <c:axId val="1973540782"/>
        <c:axId val="17202786"/>
      </c:barChart>
      <c:catAx>
        <c:axId val="197354078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7202786"/>
        <c:crosses val="autoZero"/>
        <c:auto val="1"/>
        <c:lblAlgn val="ctr"/>
        <c:lblOffset val="100"/>
        <c:noMultiLvlLbl val="1"/>
      </c:catAx>
      <c:valAx>
        <c:axId val="17202786"/>
        <c:scaling>
          <c:orientation val="minMax"/>
        </c:scaling>
        <c:delete val="0"/>
        <c:axPos val="l"/>
        <c:numFmt formatCode="0.00" sourceLinked="1"/>
        <c:majorTickMark val="cross"/>
        <c:minorTickMark val="cross"/>
        <c:tickLblPos val="nextTo"/>
        <c:spPr>
          <a:ln>
            <a:noFill/>
          </a:ln>
        </c:spPr>
        <c:crossAx val="1973540782"/>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Orthopedic Impairment by Race</a:t>
            </a:r>
          </a:p>
        </c:rich>
      </c:tx>
      <c:layout>
        <c:manualLayout>
          <c:xMode val="edge"/>
          <c:yMode val="edge"/>
          <c:x val="3.0916666666666669E-2"/>
          <c:y val="4.7304582210242592E-2"/>
        </c:manualLayout>
      </c:layout>
      <c:overlay val="0"/>
    </c:title>
    <c:autoTitleDeleted val="0"/>
    <c:plotArea>
      <c:layout/>
      <c:barChart>
        <c:barDir val="col"/>
        <c:grouping val="clustered"/>
        <c:varyColors val="1"/>
        <c:ser>
          <c:idx val="0"/>
          <c:order val="0"/>
          <c:tx>
            <c:strRef>
              <c:f>'Step 4. Summary Tables and Char'!$A$172</c:f>
              <c:strCache>
                <c:ptCount val="1"/>
                <c:pt idx="0">
                  <c:v>OI Risk Ratio</c:v>
                </c:pt>
              </c:strCache>
            </c:strRef>
          </c:tx>
          <c:invertIfNegative val="1"/>
          <c:cat>
            <c:strRef>
              <c:f>'Step 4. Summary Tables and Char'!$B$166:$H$166</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Char'!$B$172:$H$172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F66-4D4A-80E6-E9F1D5E717E5}"/>
            </c:ext>
          </c:extLst>
        </c:ser>
        <c:dLbls>
          <c:showLegendKey val="0"/>
          <c:showVal val="0"/>
          <c:showCatName val="0"/>
          <c:showSerName val="0"/>
          <c:showPercent val="0"/>
          <c:showBubbleSize val="0"/>
        </c:dLbls>
        <c:gapWidth val="150"/>
        <c:axId val="1660902672"/>
        <c:axId val="997986564"/>
      </c:barChart>
      <c:catAx>
        <c:axId val="166090267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997986564"/>
        <c:crosses val="autoZero"/>
        <c:auto val="1"/>
        <c:lblAlgn val="ctr"/>
        <c:lblOffset val="100"/>
        <c:noMultiLvlLbl val="1"/>
      </c:catAx>
      <c:valAx>
        <c:axId val="997986564"/>
        <c:scaling>
          <c:orientation val="minMax"/>
        </c:scaling>
        <c:delete val="0"/>
        <c:axPos val="l"/>
        <c:numFmt formatCode="0.00" sourceLinked="1"/>
        <c:majorTickMark val="cross"/>
        <c:minorTickMark val="cross"/>
        <c:tickLblPos val="nextTo"/>
        <c:spPr>
          <a:ln>
            <a:noFill/>
          </a:ln>
        </c:spPr>
        <c:crossAx val="1660902672"/>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Traumatic Brain Injury</a:t>
            </a:r>
          </a:p>
        </c:rich>
      </c:tx>
      <c:layout>
        <c:manualLayout>
          <c:xMode val="edge"/>
          <c:yMode val="edge"/>
          <c:x val="3.0916666666666669E-2"/>
          <c:y val="4.7304582210242592E-2"/>
        </c:manualLayout>
      </c:layout>
      <c:overlay val="0"/>
    </c:title>
    <c:autoTitleDeleted val="0"/>
    <c:plotArea>
      <c:layout>
        <c:manualLayout>
          <c:xMode val="edge"/>
          <c:yMode val="edge"/>
          <c:x val="6.514409665733932E-2"/>
          <c:y val="0.135005359056806"/>
          <c:w val="0.89959419535368002"/>
          <c:h val="0.52776632824433922"/>
        </c:manualLayout>
      </c:layout>
      <c:barChart>
        <c:barDir val="col"/>
        <c:grouping val="clustered"/>
        <c:varyColors val="1"/>
        <c:ser>
          <c:idx val="0"/>
          <c:order val="0"/>
          <c:tx>
            <c:strRef>
              <c:f>'Step 4. Summary Tables and Char'!$A$186</c:f>
              <c:strCache>
                <c:ptCount val="1"/>
                <c:pt idx="0">
                  <c:v>TB Risk Ratio</c:v>
                </c:pt>
              </c:strCache>
            </c:strRef>
          </c:tx>
          <c:invertIfNegative val="1"/>
          <c:cat>
            <c:strRef>
              <c:f>'Step 4. Summary Tables and Char'!$B$180:$H$180</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Char'!$B$186:$H$186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88-4B16-BD04-1B697CB2B0B5}"/>
            </c:ext>
          </c:extLst>
        </c:ser>
        <c:dLbls>
          <c:showLegendKey val="0"/>
          <c:showVal val="0"/>
          <c:showCatName val="0"/>
          <c:showSerName val="0"/>
          <c:showPercent val="0"/>
          <c:showBubbleSize val="0"/>
        </c:dLbls>
        <c:gapWidth val="150"/>
        <c:axId val="2040904646"/>
        <c:axId val="524011523"/>
      </c:barChart>
      <c:catAx>
        <c:axId val="204090464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524011523"/>
        <c:crosses val="autoZero"/>
        <c:auto val="1"/>
        <c:lblAlgn val="ctr"/>
        <c:lblOffset val="100"/>
        <c:noMultiLvlLbl val="1"/>
      </c:catAx>
      <c:valAx>
        <c:axId val="524011523"/>
        <c:scaling>
          <c:orientation val="minMax"/>
        </c:scaling>
        <c:delete val="0"/>
        <c:axPos val="l"/>
        <c:numFmt formatCode="0.00" sourceLinked="1"/>
        <c:majorTickMark val="cross"/>
        <c:minorTickMark val="cross"/>
        <c:tickLblPos val="nextTo"/>
        <c:spPr>
          <a:ln>
            <a:noFill/>
          </a:ln>
        </c:spPr>
        <c:crossAx val="2040904646"/>
        <c:crosses val="autoZero"/>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Deaf by Race</a:t>
            </a:r>
          </a:p>
        </c:rich>
      </c:tx>
      <c:layout>
        <c:manualLayout>
          <c:xMode val="edge"/>
          <c:yMode val="edge"/>
          <c:x val="3.0916666666666669E-2"/>
          <c:y val="4.7304582210242592E-2"/>
        </c:manualLayout>
      </c:layout>
      <c:overlay val="0"/>
    </c:title>
    <c:autoTitleDeleted val="0"/>
    <c:plotArea>
      <c:layout>
        <c:manualLayout>
          <c:xMode val="edge"/>
          <c:yMode val="edge"/>
          <c:x val="7.9998332739687622E-2"/>
          <c:y val="0.13929260450160769"/>
          <c:w val="0.85840397717369066"/>
          <c:h val="0.52776632824433922"/>
        </c:manualLayout>
      </c:layout>
      <c:barChart>
        <c:barDir val="col"/>
        <c:grouping val="clustered"/>
        <c:varyColors val="1"/>
        <c:ser>
          <c:idx val="0"/>
          <c:order val="0"/>
          <c:invertIfNegative val="1"/>
          <c:cat>
            <c:strRef>
              <c:f>'Step 4. Summary Tables and Char'!$B$195:$H$195</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Char'!$B$201:$H$201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F84-4CD7-A37B-92CC52FD97C2}"/>
            </c:ext>
          </c:extLst>
        </c:ser>
        <c:dLbls>
          <c:showLegendKey val="0"/>
          <c:showVal val="0"/>
          <c:showCatName val="0"/>
          <c:showSerName val="0"/>
          <c:showPercent val="0"/>
          <c:showBubbleSize val="0"/>
        </c:dLbls>
        <c:gapWidth val="150"/>
        <c:axId val="1151704113"/>
        <c:axId val="626844453"/>
      </c:barChart>
      <c:catAx>
        <c:axId val="115170411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626844453"/>
        <c:crosses val="autoZero"/>
        <c:auto val="1"/>
        <c:lblAlgn val="ctr"/>
        <c:lblOffset val="100"/>
        <c:noMultiLvlLbl val="1"/>
      </c:catAx>
      <c:valAx>
        <c:axId val="626844453"/>
        <c:scaling>
          <c:orientation val="minMax"/>
        </c:scaling>
        <c:delete val="0"/>
        <c:axPos val="l"/>
        <c:numFmt formatCode="0.00" sourceLinked="1"/>
        <c:majorTickMark val="cross"/>
        <c:minorTickMark val="cross"/>
        <c:tickLblPos val="nextTo"/>
        <c:spPr>
          <a:ln>
            <a:noFill/>
          </a:ln>
        </c:spPr>
        <c:crossAx val="1151704113"/>
        <c:crosses val="autoZero"/>
        <c:crossBetween val="between"/>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Deaf-Blind by Race</a:t>
            </a:r>
          </a:p>
        </c:rich>
      </c:tx>
      <c:layout>
        <c:manualLayout>
          <c:xMode val="edge"/>
          <c:yMode val="edge"/>
          <c:x val="3.0916666666666669E-2"/>
          <c:y val="4.7304582210242592E-2"/>
        </c:manualLayout>
      </c:layout>
      <c:overlay val="0"/>
    </c:title>
    <c:autoTitleDeleted val="0"/>
    <c:plotArea>
      <c:layout/>
      <c:barChart>
        <c:barDir val="col"/>
        <c:grouping val="clustered"/>
        <c:varyColors val="1"/>
        <c:ser>
          <c:idx val="0"/>
          <c:order val="0"/>
          <c:invertIfNegative val="1"/>
          <c:cat>
            <c:strRef>
              <c:f>'Step 4. Summary Tables and Char'!$B$212:$H$212</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Char'!$B$218:$H$218</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A83-4976-90FB-82F84100A7E1}"/>
            </c:ext>
          </c:extLst>
        </c:ser>
        <c:dLbls>
          <c:showLegendKey val="0"/>
          <c:showVal val="0"/>
          <c:showCatName val="0"/>
          <c:showSerName val="0"/>
          <c:showPercent val="0"/>
          <c:showBubbleSize val="0"/>
        </c:dLbls>
        <c:gapWidth val="150"/>
        <c:axId val="626875755"/>
        <c:axId val="635078842"/>
      </c:barChart>
      <c:catAx>
        <c:axId val="62687575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635078842"/>
        <c:crosses val="autoZero"/>
        <c:auto val="1"/>
        <c:lblAlgn val="ctr"/>
        <c:lblOffset val="100"/>
        <c:noMultiLvlLbl val="1"/>
      </c:catAx>
      <c:valAx>
        <c:axId val="635078842"/>
        <c:scaling>
          <c:orientation val="minMax"/>
        </c:scaling>
        <c:delete val="0"/>
        <c:axPos val="l"/>
        <c:numFmt formatCode="0.00" sourceLinked="1"/>
        <c:majorTickMark val="cross"/>
        <c:minorTickMark val="cross"/>
        <c:tickLblPos val="nextTo"/>
        <c:spPr>
          <a:ln>
            <a:noFill/>
          </a:ln>
        </c:spPr>
        <c:crossAx val="626875755"/>
        <c:crosses val="autoZero"/>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Risk of Identification of Multiple Disabilities by Race</a:t>
            </a:r>
          </a:p>
        </c:rich>
      </c:tx>
      <c:layout>
        <c:manualLayout>
          <c:xMode val="edge"/>
          <c:yMode val="edge"/>
          <c:x val="3.0916666666666669E-2"/>
          <c:y val="4.7304582210242592E-2"/>
        </c:manualLayout>
      </c:layout>
      <c:overlay val="0"/>
    </c:title>
    <c:autoTitleDeleted val="0"/>
    <c:plotArea>
      <c:layout>
        <c:manualLayout>
          <c:xMode val="edge"/>
          <c:yMode val="edge"/>
          <c:x val="7.4929220624281465E-2"/>
          <c:y val="0.1435798499464094"/>
          <c:w val="0.78854515086440646"/>
          <c:h val="0.67554869146179874"/>
        </c:manualLayout>
      </c:layout>
      <c:barChart>
        <c:barDir val="col"/>
        <c:grouping val="clustered"/>
        <c:varyColors val="1"/>
        <c:ser>
          <c:idx val="0"/>
          <c:order val="0"/>
          <c:tx>
            <c:strRef>
              <c:f>'Step 4. Summary Tables and Char'!$A$186</c:f>
              <c:strCache>
                <c:ptCount val="1"/>
                <c:pt idx="0">
                  <c:v>TB Risk Ratio</c:v>
                </c:pt>
              </c:strCache>
            </c:strRef>
          </c:tx>
          <c:invertIfNegative val="1"/>
          <c:cat>
            <c:strRef>
              <c:f>'Step 4. Summary Tables and Char'!$B$180:$H$180</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4. Summary Tables and Char'!$B$186:$H$186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FEA-45C5-8B1F-60291F8808C3}"/>
            </c:ext>
          </c:extLst>
        </c:ser>
        <c:dLbls>
          <c:showLegendKey val="0"/>
          <c:showVal val="0"/>
          <c:showCatName val="0"/>
          <c:showSerName val="0"/>
          <c:showPercent val="0"/>
          <c:showBubbleSize val="0"/>
        </c:dLbls>
        <c:gapWidth val="150"/>
        <c:axId val="997364688"/>
        <c:axId val="1952717886"/>
      </c:barChart>
      <c:catAx>
        <c:axId val="99736468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52717886"/>
        <c:crosses val="autoZero"/>
        <c:auto val="1"/>
        <c:lblAlgn val="ctr"/>
        <c:lblOffset val="100"/>
        <c:noMultiLvlLbl val="1"/>
      </c:catAx>
      <c:valAx>
        <c:axId val="1952717886"/>
        <c:scaling>
          <c:orientation val="minMax"/>
        </c:scaling>
        <c:delete val="0"/>
        <c:axPos val="l"/>
        <c:numFmt formatCode="0.00" sourceLinked="1"/>
        <c:majorTickMark val="cross"/>
        <c:minorTickMark val="cross"/>
        <c:tickLblPos val="nextTo"/>
        <c:spPr>
          <a:ln>
            <a:noFill/>
          </a:ln>
        </c:spPr>
        <c:crossAx val="997364688"/>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cayce.favasuli@dpi.nc.gov"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-47625</xdr:rowOff>
    </xdr:from>
    <xdr:ext cx="6438900" cy="4371975"/>
    <xdr:grpSp>
      <xdr:nvGrpSpPr>
        <xdr:cNvPr id="2" name="Shape 2">
          <a:extLst>
            <a:ext uri="{FF2B5EF4-FFF2-40B4-BE49-F238E27FC236}">
              <a16:creationId xmlns:a16="http://schemas.microsoft.com/office/drawing/2014/main" id="{00000000-0008-0000-0000-000002000000}"/>
            </a:ext>
          </a:extLst>
        </xdr:cNvPr>
        <xdr:cNvGrpSpPr/>
      </xdr:nvGrpSpPr>
      <xdr:grpSpPr>
        <a:xfrm>
          <a:off x="152400" y="150495"/>
          <a:ext cx="6438900" cy="4371975"/>
          <a:chOff x="2126550" y="1594013"/>
          <a:chExt cx="6438900" cy="4371975"/>
        </a:xfrm>
      </xdr:grpSpPr>
      <xdr:grpSp>
        <xdr:nvGrpSpPr>
          <xdr:cNvPr id="3" name="Shape 3" title="Drawing">
            <a:extLst>
              <a:ext uri="{FF2B5EF4-FFF2-40B4-BE49-F238E27FC236}">
                <a16:creationId xmlns:a16="http://schemas.microsoft.com/office/drawing/2014/main" id="{00000000-0008-0000-0000-000003000000}"/>
              </a:ext>
            </a:extLst>
          </xdr:cNvPr>
          <xdr:cNvGrpSpPr/>
        </xdr:nvGrpSpPr>
        <xdr:grpSpPr>
          <a:xfrm>
            <a:off x="2126550" y="1594013"/>
            <a:ext cx="6438900" cy="4371975"/>
            <a:chOff x="275375" y="422900"/>
            <a:chExt cx="6422100" cy="43567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275375" y="422900"/>
              <a:ext cx="6422100" cy="435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txBox="1"/>
          </xdr:nvSpPr>
          <xdr:spPr>
            <a:xfrm>
              <a:off x="432725" y="452400"/>
              <a:ext cx="6126900" cy="4327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endParaRPr sz="1400"/>
            </a:p>
          </xdr:txBody>
        </xdr:sp>
        <xdr:sp macro="" textlink="">
          <xdr:nvSpPr>
            <xdr:cNvPr id="6" name="Shape 6">
              <a:extLst>
                <a:ext uri="{FF2B5EF4-FFF2-40B4-BE49-F238E27FC236}">
                  <a16:creationId xmlns:a16="http://schemas.microsoft.com/office/drawing/2014/main" id="{00000000-0008-0000-0000-000006000000}"/>
                </a:ext>
              </a:extLst>
            </xdr:cNvPr>
            <xdr:cNvSpPr txBox="1"/>
          </xdr:nvSpPr>
          <xdr:spPr>
            <a:xfrm>
              <a:off x="275375" y="422900"/>
              <a:ext cx="6422100" cy="3817200"/>
            </a:xfrm>
            <a:prstGeom prst="rect">
              <a:avLst/>
            </a:prstGeom>
            <a:solidFill>
              <a:srgbClr val="CCCCCC"/>
            </a:solidFill>
            <a:ln>
              <a:noFill/>
            </a:ln>
          </xdr:spPr>
          <xdr:txBody>
            <a:bodyPr spcFirstLastPara="1" wrap="square" lIns="91425" tIns="91425" rIns="91425" bIns="91425" anchor="t" anchorCtr="0">
              <a:spAutoFit/>
            </a:bodyPr>
            <a:lstStyle/>
            <a:p>
              <a:pPr marL="0" lvl="0" indent="0" algn="l" rtl="0">
                <a:spcBef>
                  <a:spcPts val="0"/>
                </a:spcBef>
                <a:spcAft>
                  <a:spcPts val="0"/>
                </a:spcAft>
                <a:buSzPts val="1800"/>
                <a:buFont typeface="Arial"/>
                <a:buNone/>
              </a:pPr>
              <a:r>
                <a:rPr lang="en-US" sz="1800" b="1" u="sng"/>
                <a:t>Description</a:t>
              </a:r>
              <a:endParaRPr sz="1800" b="1" u="sng"/>
            </a:p>
            <a:p>
              <a:pPr marL="0" lvl="0" indent="0" algn="l" rtl="0">
                <a:spcBef>
                  <a:spcPts val="0"/>
                </a:spcBef>
                <a:spcAft>
                  <a:spcPts val="0"/>
                </a:spcAft>
                <a:buSzPts val="1200"/>
                <a:buFont typeface="Arial"/>
                <a:buNone/>
              </a:pPr>
              <a:r>
                <a:rPr lang="en-US" sz="1200"/>
                <a:t>This spreadsheet is designed to support the analysis of outcome data and identify areas of disproportionality in the Special Education eligibility/identification process. </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a:t>A worksheet page is provided to support the analysis of each of the following areas of identification: </a:t>
              </a:r>
              <a:endParaRPr sz="1200"/>
            </a:p>
            <a:p>
              <a:pPr marL="457200" lvl="0" indent="-304800" algn="l" rtl="0">
                <a:spcBef>
                  <a:spcPts val="0"/>
                </a:spcBef>
                <a:spcAft>
                  <a:spcPts val="0"/>
                </a:spcAft>
                <a:buSzPts val="1200"/>
                <a:buFont typeface="Arial"/>
                <a:buChar char="●"/>
              </a:pPr>
              <a:r>
                <a:rPr lang="en-US" sz="1200"/>
                <a:t>All categories</a:t>
              </a:r>
              <a:endParaRPr sz="1200"/>
            </a:p>
            <a:p>
              <a:pPr marL="457200" lvl="0" indent="-304800" algn="l" rtl="0">
                <a:spcBef>
                  <a:spcPts val="0"/>
                </a:spcBef>
                <a:spcAft>
                  <a:spcPts val="0"/>
                </a:spcAft>
                <a:buSzPts val="1200"/>
                <a:buFont typeface="Arial"/>
                <a:buChar char="●"/>
              </a:pPr>
              <a:r>
                <a:rPr lang="en-US" sz="1200"/>
                <a:t>ED</a:t>
              </a:r>
              <a:endParaRPr sz="1200"/>
            </a:p>
            <a:p>
              <a:pPr marL="457200" lvl="0" indent="-304800" algn="l" rtl="0">
                <a:spcBef>
                  <a:spcPts val="0"/>
                </a:spcBef>
                <a:spcAft>
                  <a:spcPts val="0"/>
                </a:spcAft>
                <a:buSzPts val="1200"/>
                <a:buFont typeface="Arial"/>
                <a:buChar char="●"/>
              </a:pPr>
              <a:r>
                <a:rPr lang="en-US" sz="1200"/>
                <a:t>LD</a:t>
              </a:r>
              <a:endParaRPr sz="1200"/>
            </a:p>
            <a:p>
              <a:pPr marL="457200" lvl="0" indent="-304800" algn="l" rtl="0">
                <a:spcBef>
                  <a:spcPts val="0"/>
                </a:spcBef>
                <a:spcAft>
                  <a:spcPts val="0"/>
                </a:spcAft>
                <a:buSzPts val="1200"/>
                <a:buFont typeface="Arial"/>
                <a:buChar char="●"/>
              </a:pPr>
              <a:r>
                <a:rPr lang="en-US" sz="1200"/>
                <a:t>SI</a:t>
              </a:r>
              <a:endParaRPr sz="1200"/>
            </a:p>
            <a:p>
              <a:pPr marL="457200" lvl="0" indent="-304800" algn="l" rtl="0">
                <a:spcBef>
                  <a:spcPts val="0"/>
                </a:spcBef>
                <a:spcAft>
                  <a:spcPts val="0"/>
                </a:spcAft>
                <a:buSzPts val="1200"/>
                <a:buFont typeface="Arial"/>
                <a:buChar char="●"/>
              </a:pPr>
              <a:r>
                <a:rPr lang="en-US" sz="1200"/>
                <a:t>OHI</a:t>
              </a:r>
              <a:endParaRPr sz="1200"/>
            </a:p>
            <a:p>
              <a:pPr marL="457200" lvl="0" indent="-304800" algn="l" rtl="0">
                <a:spcBef>
                  <a:spcPts val="0"/>
                </a:spcBef>
                <a:spcAft>
                  <a:spcPts val="0"/>
                </a:spcAft>
                <a:buSzPts val="1200"/>
                <a:buFont typeface="Arial"/>
                <a:buChar char="●"/>
              </a:pPr>
              <a:r>
                <a:rPr lang="en-US" sz="1200"/>
                <a:t>ID (ID-MI, ID-MO, and ID-SE combined)</a:t>
              </a:r>
              <a:endParaRPr sz="1200"/>
            </a:p>
            <a:p>
              <a:pPr marL="457200" lvl="0" indent="-304800" algn="l" rtl="0">
                <a:spcBef>
                  <a:spcPts val="0"/>
                </a:spcBef>
                <a:spcAft>
                  <a:spcPts val="0"/>
                </a:spcAft>
                <a:buSzPts val="1200"/>
                <a:buFont typeface="Arial"/>
                <a:buChar char="●"/>
              </a:pPr>
              <a:r>
                <a:rPr lang="en-US" sz="1200"/>
                <a:t>AU</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a:t>In addition, calculations are provided for the following additional areas of eligibility: DD, HI, VI, OI, MU. </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400"/>
                <a:buFont typeface="Arial"/>
                <a:buNone/>
              </a:pPr>
              <a:endParaRPr sz="1400"/>
            </a:p>
          </xdr:txBody>
        </xdr:sp>
      </xdr:grpSp>
    </xdr:grpSp>
    <xdr:clientData fLocksWithSheet="0"/>
  </xdr:oneCellAnchor>
  <xdr:oneCellAnchor>
    <xdr:from>
      <xdr:col>7</xdr:col>
      <xdr:colOff>933450</xdr:colOff>
      <xdr:row>9</xdr:row>
      <xdr:rowOff>171450</xdr:rowOff>
    </xdr:from>
    <xdr:ext cx="5676900" cy="609600"/>
    <xdr:sp macro="" textlink="">
      <xdr:nvSpPr>
        <xdr:cNvPr id="7" name="Shape 7">
          <a:extLst>
            <a:ext uri="{FF2B5EF4-FFF2-40B4-BE49-F238E27FC236}">
              <a16:creationId xmlns:a16="http://schemas.microsoft.com/office/drawing/2014/main" id="{00000000-0008-0000-0000-000007000000}"/>
            </a:ext>
          </a:extLst>
        </xdr:cNvPr>
        <xdr:cNvSpPr txBox="1"/>
      </xdr:nvSpPr>
      <xdr:spPr>
        <a:xfrm>
          <a:off x="2512313" y="3479963"/>
          <a:ext cx="5667375" cy="600075"/>
        </a:xfrm>
        <a:prstGeom prst="rect">
          <a:avLst/>
        </a:prstGeom>
        <a:solidFill>
          <a:srgbClr val="CCCCCC"/>
        </a:solidFill>
        <a:ln>
          <a:noFill/>
        </a:ln>
      </xdr:spPr>
      <xdr:txBody>
        <a:bodyPr spcFirstLastPara="1" wrap="square" lIns="91425" tIns="91425" rIns="91425" bIns="91425" anchor="t" anchorCtr="0">
          <a:spAutoFit/>
        </a:bodyPr>
        <a:lstStyle/>
        <a:p>
          <a:pPr marL="0" lvl="0" indent="0" algn="l" rtl="0">
            <a:spcBef>
              <a:spcPts val="0"/>
            </a:spcBef>
            <a:spcAft>
              <a:spcPts val="0"/>
            </a:spcAft>
            <a:buSzPts val="1200"/>
            <a:buFont typeface="Arial"/>
            <a:buNone/>
          </a:pPr>
          <a:r>
            <a:rPr lang="en-US" sz="1200"/>
            <a:t>For questions about this spreadsheet, email </a:t>
          </a:r>
          <a:r>
            <a:rPr lang="en-US" sz="1200" u="sng">
              <a:solidFill>
                <a:schemeClr val="hlink"/>
              </a:solidFill>
              <a:hlinkClick xmlns:r="http://schemas.openxmlformats.org/officeDocument/2006/relationships" r:id="rId1"/>
            </a:rPr>
            <a:t>cayce.favasuli@dpi.nc.gov</a:t>
          </a:r>
          <a:r>
            <a:rPr lang="en-US" sz="1200"/>
            <a:t>.</a:t>
          </a:r>
          <a:endParaRPr sz="1200"/>
        </a:p>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142875</xdr:colOff>
      <xdr:row>23</xdr:row>
      <xdr:rowOff>123825</xdr:rowOff>
    </xdr:from>
    <xdr:ext cx="6067425" cy="3381375"/>
    <xdr:sp macro="" textlink="">
      <xdr:nvSpPr>
        <xdr:cNvPr id="8" name="Shape 8">
          <a:extLst>
            <a:ext uri="{FF2B5EF4-FFF2-40B4-BE49-F238E27FC236}">
              <a16:creationId xmlns:a16="http://schemas.microsoft.com/office/drawing/2014/main" id="{00000000-0008-0000-0000-000008000000}"/>
            </a:ext>
          </a:extLst>
        </xdr:cNvPr>
        <xdr:cNvSpPr txBox="1"/>
      </xdr:nvSpPr>
      <xdr:spPr>
        <a:xfrm>
          <a:off x="2317050" y="2094075"/>
          <a:ext cx="6057900" cy="3371850"/>
        </a:xfrm>
        <a:prstGeom prst="rect">
          <a:avLst/>
        </a:prstGeom>
        <a:solidFill>
          <a:srgbClr val="D9D9D9"/>
        </a:solidFill>
        <a:ln>
          <a:noFill/>
        </a:ln>
      </xdr:spPr>
      <xdr:txBody>
        <a:bodyPr spcFirstLastPara="1" wrap="square" lIns="91425" tIns="91425" rIns="91425" bIns="91425" anchor="t" anchorCtr="0">
          <a:spAutoFit/>
        </a:bodyPr>
        <a:lstStyle/>
        <a:p>
          <a:pPr marL="0" lvl="0" indent="0" algn="l" rtl="0">
            <a:spcBef>
              <a:spcPts val="0"/>
            </a:spcBef>
            <a:spcAft>
              <a:spcPts val="0"/>
            </a:spcAft>
            <a:buSzPts val="1800"/>
            <a:buFont typeface="Arial"/>
            <a:buNone/>
          </a:pPr>
          <a:r>
            <a:rPr lang="en-US" sz="1800" b="1" u="sng"/>
            <a:t>Directions</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a:t>Step 1. Follow directions below to download the Childcount Report for the corresponding year from ECATS. </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a:t>Step 2. Paste the ECATS Child Count export on the PASTE YOUR DATA HERE worksheet. </a:t>
          </a:r>
          <a:r>
            <a:rPr lang="en-US" sz="1200">
              <a:highlight>
                <a:srgbClr val="D5A6BD"/>
              </a:highlight>
            </a:rPr>
            <a:t>You can click on the pink cell located in column A row 1 to paste the data.</a:t>
          </a:r>
          <a:r>
            <a:rPr lang="en-US" sz="1200"/>
            <a:t> </a:t>
          </a:r>
          <a:endParaRPr sz="1200"/>
        </a:p>
        <a:p>
          <a:pPr marL="0" lvl="0" indent="0" algn="l" rtl="0">
            <a:spcBef>
              <a:spcPts val="0"/>
            </a:spcBef>
            <a:spcAft>
              <a:spcPts val="0"/>
            </a:spcAft>
            <a:buSzPts val="1200"/>
            <a:buFont typeface="Arial"/>
            <a:buNone/>
          </a:pPr>
          <a:r>
            <a:rPr lang="en-US" sz="1200"/>
            <a:t>Compare the Childcount total of records to the Data Table.</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a:t>Step 3. Select the PSU from the drop-down list on Step 3- Summary Counts by Race Worksheet.</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a:t>Step 4. Review the data summaries. </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000"/>
            <a:buFont typeface="Arial"/>
            <a:buNone/>
          </a:pPr>
          <a:r>
            <a:rPr lang="en-US" sz="1000" i="1"/>
            <a:t>Note- all summaries and use of the spreadsheet should be carefully cross-referenced and reviewed for data accuracy and integrity.</a:t>
          </a:r>
          <a:endParaRPr sz="1000" i="1"/>
        </a:p>
        <a:p>
          <a:pPr marL="0" lvl="0" indent="0" algn="l" rtl="0">
            <a:spcBef>
              <a:spcPts val="0"/>
            </a:spcBef>
            <a:spcAft>
              <a:spcPts val="0"/>
            </a:spcAft>
            <a:buSzPts val="1200"/>
            <a:buFont typeface="Arial"/>
            <a:buNone/>
          </a:pPr>
          <a:endParaRPr sz="1200"/>
        </a:p>
      </xdr:txBody>
    </xdr:sp>
    <xdr:clientData fLocksWithSheet="0"/>
  </xdr:oneCellAnchor>
  <xdr:oneCellAnchor>
    <xdr:from>
      <xdr:col>7</xdr:col>
      <xdr:colOff>942975</xdr:colOff>
      <xdr:row>4</xdr:row>
      <xdr:rowOff>142875</xdr:rowOff>
    </xdr:from>
    <xdr:ext cx="4829175" cy="657225"/>
    <xdr:pic>
      <xdr:nvPicPr>
        <xdr:cNvPr id="9" name="image1.png" title="Image">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9525</xdr:rowOff>
    </xdr:from>
    <xdr:ext cx="6467475" cy="828675"/>
    <xdr:sp macro="" textlink="">
      <xdr:nvSpPr>
        <xdr:cNvPr id="9" name="Shape 9">
          <a:extLst>
            <a:ext uri="{FF2B5EF4-FFF2-40B4-BE49-F238E27FC236}">
              <a16:creationId xmlns:a16="http://schemas.microsoft.com/office/drawing/2014/main" id="{00000000-0008-0000-0200-000009000000}"/>
            </a:ext>
          </a:extLst>
        </xdr:cNvPr>
        <xdr:cNvSpPr txBox="1"/>
      </xdr:nvSpPr>
      <xdr:spPr>
        <a:xfrm>
          <a:off x="2117025" y="3370425"/>
          <a:ext cx="6457950" cy="819150"/>
        </a:xfrm>
        <a:prstGeom prst="rect">
          <a:avLst/>
        </a:prstGeom>
        <a:solidFill>
          <a:srgbClr val="FFE599"/>
        </a:solidFill>
        <a:ln>
          <a:noFill/>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Step 3. Select the LEA from the drop down list below.</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200"/>
            <a:buFont typeface="Arial"/>
            <a:buNone/>
          </a:pPr>
          <a:r>
            <a:rPr lang="en-US" sz="1200" i="1"/>
            <a:t>The Student Enrollment line of the table below will pre-populate based on the LEA selection.</a:t>
          </a:r>
          <a:endParaRPr sz="1200" i="1"/>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457200</xdr:colOff>
      <xdr:row>24</xdr:row>
      <xdr:rowOff>85725</xdr:rowOff>
    </xdr:from>
    <xdr:ext cx="6457950" cy="2962275"/>
    <xdr:graphicFrame macro="">
      <xdr:nvGraphicFramePr>
        <xdr:cNvPr id="1302817389" name="Chart 1" title="Chart">
          <a:extLst>
            <a:ext uri="{FF2B5EF4-FFF2-40B4-BE49-F238E27FC236}">
              <a16:creationId xmlns:a16="http://schemas.microsoft.com/office/drawing/2014/main" id="{00000000-0008-0000-0300-00006D6AA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457200</xdr:colOff>
      <xdr:row>41</xdr:row>
      <xdr:rowOff>142875</xdr:rowOff>
    </xdr:from>
    <xdr:ext cx="6372225" cy="2962275"/>
    <xdr:graphicFrame macro="">
      <xdr:nvGraphicFramePr>
        <xdr:cNvPr id="55152511" name="Chart 2" title="Chart">
          <a:extLst>
            <a:ext uri="{FF2B5EF4-FFF2-40B4-BE49-F238E27FC236}">
              <a16:creationId xmlns:a16="http://schemas.microsoft.com/office/drawing/2014/main" id="{00000000-0008-0000-0300-00007F8F4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476250</xdr:colOff>
      <xdr:row>58</xdr:row>
      <xdr:rowOff>76200</xdr:rowOff>
    </xdr:from>
    <xdr:ext cx="6572250" cy="2962275"/>
    <xdr:graphicFrame macro="">
      <xdr:nvGraphicFramePr>
        <xdr:cNvPr id="1666825145" name="Chart 3" title="Chart">
          <a:extLst>
            <a:ext uri="{FF2B5EF4-FFF2-40B4-BE49-F238E27FC236}">
              <a16:creationId xmlns:a16="http://schemas.microsoft.com/office/drawing/2014/main" id="{00000000-0008-0000-0300-0000B9BB59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9</xdr:col>
      <xdr:colOff>590550</xdr:colOff>
      <xdr:row>69</xdr:row>
      <xdr:rowOff>47625</xdr:rowOff>
    </xdr:from>
    <xdr:ext cx="6353175" cy="3857625"/>
    <xdr:graphicFrame macro="">
      <xdr:nvGraphicFramePr>
        <xdr:cNvPr id="1634002142" name="Chart 4" title="Chart">
          <a:extLst>
            <a:ext uri="{FF2B5EF4-FFF2-40B4-BE49-F238E27FC236}">
              <a16:creationId xmlns:a16="http://schemas.microsoft.com/office/drawing/2014/main" id="{00000000-0008-0000-0300-0000DEE464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9</xdr:col>
      <xdr:colOff>485775</xdr:colOff>
      <xdr:row>86</xdr:row>
      <xdr:rowOff>0</xdr:rowOff>
    </xdr:from>
    <xdr:ext cx="6315075" cy="2962275"/>
    <xdr:graphicFrame macro="">
      <xdr:nvGraphicFramePr>
        <xdr:cNvPr id="2134027253" name="Chart 5" title="Chart">
          <a:extLst>
            <a:ext uri="{FF2B5EF4-FFF2-40B4-BE49-F238E27FC236}">
              <a16:creationId xmlns:a16="http://schemas.microsoft.com/office/drawing/2014/main" id="{00000000-0008-0000-0300-0000F5AB32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9</xdr:col>
      <xdr:colOff>485775</xdr:colOff>
      <xdr:row>97</xdr:row>
      <xdr:rowOff>0</xdr:rowOff>
    </xdr:from>
    <xdr:ext cx="6238875" cy="2962275"/>
    <xdr:graphicFrame macro="">
      <xdr:nvGraphicFramePr>
        <xdr:cNvPr id="799841384" name="Chart 6" title="Chart">
          <a:extLst>
            <a:ext uri="{FF2B5EF4-FFF2-40B4-BE49-F238E27FC236}">
              <a16:creationId xmlns:a16="http://schemas.microsoft.com/office/drawing/2014/main" id="{00000000-0008-0000-0300-0000689CAC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9</xdr:col>
      <xdr:colOff>552450</xdr:colOff>
      <xdr:row>108</xdr:row>
      <xdr:rowOff>76200</xdr:rowOff>
    </xdr:from>
    <xdr:ext cx="6248400" cy="2962275"/>
    <xdr:graphicFrame macro="">
      <xdr:nvGraphicFramePr>
        <xdr:cNvPr id="1069391853" name="Chart 7" title="Chart">
          <a:extLst>
            <a:ext uri="{FF2B5EF4-FFF2-40B4-BE49-F238E27FC236}">
              <a16:creationId xmlns:a16="http://schemas.microsoft.com/office/drawing/2014/main" id="{00000000-0008-0000-0300-0000ED9FB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9</xdr:col>
      <xdr:colOff>457200</xdr:colOff>
      <xdr:row>123</xdr:row>
      <xdr:rowOff>38100</xdr:rowOff>
    </xdr:from>
    <xdr:ext cx="6286500" cy="2962275"/>
    <xdr:graphicFrame macro="">
      <xdr:nvGraphicFramePr>
        <xdr:cNvPr id="352960291" name="Chart 8" title="Chart">
          <a:extLst>
            <a:ext uri="{FF2B5EF4-FFF2-40B4-BE49-F238E27FC236}">
              <a16:creationId xmlns:a16="http://schemas.microsoft.com/office/drawing/2014/main" id="{00000000-0008-0000-0300-000023BF09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9</xdr:col>
      <xdr:colOff>447675</xdr:colOff>
      <xdr:row>133</xdr:row>
      <xdr:rowOff>66675</xdr:rowOff>
    </xdr:from>
    <xdr:ext cx="6343650" cy="2962275"/>
    <xdr:graphicFrame macro="">
      <xdr:nvGraphicFramePr>
        <xdr:cNvPr id="130585263" name="Chart 9" title="Chart">
          <a:extLst>
            <a:ext uri="{FF2B5EF4-FFF2-40B4-BE49-F238E27FC236}">
              <a16:creationId xmlns:a16="http://schemas.microsoft.com/office/drawing/2014/main" id="{00000000-0008-0000-0300-0000AF92C8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9</xdr:col>
      <xdr:colOff>409575</xdr:colOff>
      <xdr:row>145</xdr:row>
      <xdr:rowOff>152400</xdr:rowOff>
    </xdr:from>
    <xdr:ext cx="6391275" cy="2962275"/>
    <xdr:graphicFrame macro="">
      <xdr:nvGraphicFramePr>
        <xdr:cNvPr id="145678313" name="Chart 10" title="Chart">
          <a:extLst>
            <a:ext uri="{FF2B5EF4-FFF2-40B4-BE49-F238E27FC236}">
              <a16:creationId xmlns:a16="http://schemas.microsoft.com/office/drawing/2014/main" id="{00000000-0008-0000-0300-0000E9DFAE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9</xdr:col>
      <xdr:colOff>333375</xdr:colOff>
      <xdr:row>163</xdr:row>
      <xdr:rowOff>0</xdr:rowOff>
    </xdr:from>
    <xdr:ext cx="6438900" cy="2962275"/>
    <xdr:graphicFrame macro="">
      <xdr:nvGraphicFramePr>
        <xdr:cNvPr id="976315024" name="Chart 11" title="Chart">
          <a:extLst>
            <a:ext uri="{FF2B5EF4-FFF2-40B4-BE49-F238E27FC236}">
              <a16:creationId xmlns:a16="http://schemas.microsoft.com/office/drawing/2014/main" id="{00000000-0008-0000-0300-0000906231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9</xdr:col>
      <xdr:colOff>333375</xdr:colOff>
      <xdr:row>177</xdr:row>
      <xdr:rowOff>38100</xdr:rowOff>
    </xdr:from>
    <xdr:ext cx="6610350" cy="2962275"/>
    <xdr:graphicFrame macro="">
      <xdr:nvGraphicFramePr>
        <xdr:cNvPr id="873703302" name="Chart 12" title="Chart">
          <a:extLst>
            <a:ext uri="{FF2B5EF4-FFF2-40B4-BE49-F238E27FC236}">
              <a16:creationId xmlns:a16="http://schemas.microsoft.com/office/drawing/2014/main" id="{00000000-0008-0000-0300-000086A713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9</xdr:col>
      <xdr:colOff>371475</xdr:colOff>
      <xdr:row>192</xdr:row>
      <xdr:rowOff>95250</xdr:rowOff>
    </xdr:from>
    <xdr:ext cx="6591300" cy="2962275"/>
    <xdr:graphicFrame macro="">
      <xdr:nvGraphicFramePr>
        <xdr:cNvPr id="1765817594" name="Chart 13" title="Chart">
          <a:extLst>
            <a:ext uri="{FF2B5EF4-FFF2-40B4-BE49-F238E27FC236}">
              <a16:creationId xmlns:a16="http://schemas.microsoft.com/office/drawing/2014/main" id="{00000000-0008-0000-0300-0000FA3C40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9</xdr:col>
      <xdr:colOff>381000</xdr:colOff>
      <xdr:row>208</xdr:row>
      <xdr:rowOff>180975</xdr:rowOff>
    </xdr:from>
    <xdr:ext cx="6724650" cy="2962275"/>
    <xdr:graphicFrame macro="">
      <xdr:nvGraphicFramePr>
        <xdr:cNvPr id="1492764224" name="Chart 14" title="Chart">
          <a:extLst>
            <a:ext uri="{FF2B5EF4-FFF2-40B4-BE49-F238E27FC236}">
              <a16:creationId xmlns:a16="http://schemas.microsoft.com/office/drawing/2014/main" id="{00000000-0008-0000-0300-000040C6F9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9</xdr:col>
      <xdr:colOff>381000</xdr:colOff>
      <xdr:row>225</xdr:row>
      <xdr:rowOff>180975</xdr:rowOff>
    </xdr:from>
    <xdr:ext cx="6705600" cy="2962275"/>
    <xdr:graphicFrame macro="">
      <xdr:nvGraphicFramePr>
        <xdr:cNvPr id="132079813" name="Chart 15" title="Chart">
          <a:extLst>
            <a:ext uri="{FF2B5EF4-FFF2-40B4-BE49-F238E27FC236}">
              <a16:creationId xmlns:a16="http://schemas.microsoft.com/office/drawing/2014/main" id="{00000000-0008-0000-0300-0000C560D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9</xdr:col>
      <xdr:colOff>276225</xdr:colOff>
      <xdr:row>0</xdr:row>
      <xdr:rowOff>38100</xdr:rowOff>
    </xdr:from>
    <xdr:ext cx="7191375" cy="4524375"/>
    <xdr:sp macro="" textlink="">
      <xdr:nvSpPr>
        <xdr:cNvPr id="10" name="Shape 10">
          <a:extLst>
            <a:ext uri="{FF2B5EF4-FFF2-40B4-BE49-F238E27FC236}">
              <a16:creationId xmlns:a16="http://schemas.microsoft.com/office/drawing/2014/main" id="{00000000-0008-0000-0300-00000A000000}"/>
            </a:ext>
          </a:extLst>
        </xdr:cNvPr>
        <xdr:cNvSpPr txBox="1"/>
      </xdr:nvSpPr>
      <xdr:spPr>
        <a:xfrm>
          <a:off x="1755075" y="1522575"/>
          <a:ext cx="7181850" cy="4514850"/>
        </a:xfrm>
        <a:prstGeom prst="rect">
          <a:avLst/>
        </a:prstGeom>
        <a:solidFill>
          <a:srgbClr val="EAD1DC"/>
        </a:solidFill>
        <a:ln>
          <a:noFill/>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b="1" u="sng"/>
            <a:t>Clarifications:</a:t>
          </a:r>
          <a:endParaRPr sz="1400" b="1" u="sng"/>
        </a:p>
        <a:p>
          <a:pPr marL="0" lvl="0" indent="0" algn="l" rtl="0">
            <a:spcBef>
              <a:spcPts val="0"/>
            </a:spcBef>
            <a:spcAft>
              <a:spcPts val="0"/>
            </a:spcAft>
            <a:buSzPts val="1400"/>
            <a:buFont typeface="Arial"/>
            <a:buNone/>
          </a:pPr>
          <a:r>
            <a:rPr lang="en-US" sz="1400"/>
            <a:t>This spreadsheet if providing a calculation of risk ratios for all areas of eligibility. The areas that are reviewed for significant disproportionality are (Total SWD, AU, ED, ID, LD, OH, and SI) and are highlighted in pink.</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a:t>This spreadsheet uses formulas to provide a calculation for each eligibility category by race regardless of the Cell or N size. </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a:t>Small cell sizes and group sizes can impact the ratio calculations. Teams should review all of the tables to take these factors into consideration when reviewing these data.</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a:t>North Carolina determinations of Significant Disproportionality include those specific factors in the calculation process. </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b="1" u="sng"/>
            <a:t>Error Messages: </a:t>
          </a:r>
          <a:endParaRPr sz="1400" b="1" u="sng"/>
        </a:p>
        <a:p>
          <a:pPr marL="0" lvl="0" indent="0" algn="l" rtl="0">
            <a:spcBef>
              <a:spcPts val="0"/>
            </a:spcBef>
            <a:spcAft>
              <a:spcPts val="0"/>
            </a:spcAft>
            <a:buSzPts val="1400"/>
            <a:buFont typeface="Arial"/>
            <a:buNone/>
          </a:pPr>
          <a:r>
            <a:rPr lang="en-US" sz="1400"/>
            <a:t>Note- if the sum for any factor in the calculation results in dividing by 0, the error message #DIV/0 will result. It simply means the calculation cannot be completed because the formula is dividing by 0. Teams are encouraged to look closely at the their data in the corresponding table to understand the error message.</a:t>
          </a:r>
          <a:endParaRPr sz="1400"/>
        </a:p>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s.google.com/document/d/1iivAeNpl0V3-J7af1yWbdz6KuadX9pCmrJ2Gmsk3HiI/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rive.google.com/file/d/1C9rrLXyakoxquHT9U2fd21e4EL3C_eH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heetViews>
  <sheetFormatPr defaultColWidth="14.44140625" defaultRowHeight="15" customHeight="1" x14ac:dyDescent="0.25"/>
  <cols>
    <col min="1" max="6" width="14.44140625" customWidth="1"/>
    <col min="9" max="9" width="17.4414062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1"/>
      <c r="B2" s="1"/>
      <c r="C2" s="1"/>
      <c r="D2" s="1"/>
      <c r="E2" s="1"/>
      <c r="F2" s="1"/>
      <c r="G2" s="1"/>
      <c r="H2" s="1"/>
      <c r="I2" s="1" t="s">
        <v>0</v>
      </c>
      <c r="J2" s="1"/>
      <c r="K2" s="1"/>
      <c r="L2" s="1"/>
      <c r="M2" s="1"/>
      <c r="N2" s="1"/>
      <c r="O2" s="1"/>
      <c r="P2" s="1"/>
      <c r="Q2" s="1"/>
      <c r="R2" s="1"/>
      <c r="S2" s="1"/>
      <c r="T2" s="1"/>
      <c r="U2" s="1"/>
      <c r="V2" s="1"/>
      <c r="W2" s="1"/>
      <c r="X2" s="1"/>
      <c r="Y2" s="1"/>
      <c r="Z2" s="1"/>
    </row>
    <row r="3" spans="1:26" ht="15.7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25">
      <c r="A4" s="1"/>
      <c r="B4" s="1"/>
      <c r="C4" s="1"/>
      <c r="D4" s="1"/>
      <c r="E4" s="1"/>
      <c r="F4" s="1"/>
      <c r="G4" s="1"/>
      <c r="H4" s="1"/>
      <c r="I4" s="2" t="s">
        <v>1</v>
      </c>
      <c r="J4" s="3"/>
      <c r="K4" s="3"/>
      <c r="L4" s="3"/>
      <c r="M4" s="3"/>
      <c r="N4" s="1"/>
      <c r="O4" s="1"/>
      <c r="P4" s="1"/>
      <c r="Q4" s="1"/>
      <c r="R4" s="1"/>
      <c r="S4" s="1"/>
      <c r="T4" s="1"/>
      <c r="U4" s="1"/>
      <c r="V4" s="1"/>
      <c r="W4" s="1"/>
      <c r="X4" s="1"/>
      <c r="Y4" s="1"/>
      <c r="Z4" s="1"/>
    </row>
    <row r="5" spans="1:26" ht="15.7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5.7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5.7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5.75" customHeight="1" x14ac:dyDescent="0.25">
      <c r="A8" s="1"/>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c r="C16" s="1"/>
      <c r="D16" s="1"/>
      <c r="E16" s="1"/>
      <c r="F16" s="1"/>
      <c r="G16" s="1"/>
      <c r="H16" s="1"/>
      <c r="I16" s="4" t="s">
        <v>2</v>
      </c>
      <c r="J16" s="1"/>
      <c r="K16" s="1"/>
      <c r="L16" s="1"/>
      <c r="M16" s="1"/>
      <c r="N16" s="1"/>
      <c r="O16" s="1"/>
      <c r="P16" s="1"/>
      <c r="Q16" s="1"/>
      <c r="R16" s="1"/>
      <c r="S16" s="1"/>
      <c r="T16" s="1"/>
      <c r="U16" s="1"/>
      <c r="V16" s="1"/>
      <c r="W16" s="1"/>
      <c r="X16" s="1"/>
      <c r="Y16" s="1"/>
      <c r="Z16" s="1"/>
    </row>
    <row r="17" spans="1:26" ht="15.75" customHeight="1" x14ac:dyDescent="0.25">
      <c r="A17" s="1"/>
      <c r="B17" s="1"/>
      <c r="C17" s="1"/>
      <c r="D17" s="1"/>
      <c r="E17" s="1"/>
      <c r="F17" s="1"/>
      <c r="G17" s="1"/>
      <c r="H17" s="1"/>
      <c r="I17" s="4" t="s">
        <v>3</v>
      </c>
      <c r="J17" s="1" t="s">
        <v>4</v>
      </c>
      <c r="K17" s="1"/>
      <c r="L17" s="1"/>
      <c r="M17" s="1"/>
      <c r="N17" s="1"/>
      <c r="O17" s="1"/>
      <c r="P17" s="1"/>
      <c r="Q17" s="1"/>
      <c r="R17" s="1"/>
      <c r="S17" s="1"/>
      <c r="T17" s="1"/>
      <c r="U17" s="1"/>
      <c r="V17" s="1"/>
      <c r="W17" s="1"/>
      <c r="X17" s="1"/>
      <c r="Y17" s="1"/>
      <c r="Z17" s="1"/>
    </row>
    <row r="18" spans="1:26" ht="15.75" customHeight="1" x14ac:dyDescent="0.25">
      <c r="A18" s="1"/>
      <c r="B18" s="1"/>
      <c r="C18" s="1"/>
      <c r="D18" s="1"/>
      <c r="E18" s="1"/>
      <c r="F18" s="1"/>
      <c r="G18" s="1"/>
      <c r="H18" s="1"/>
      <c r="I18" s="4" t="s">
        <v>5</v>
      </c>
      <c r="J18" s="5">
        <v>44166</v>
      </c>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62" t="s">
        <v>6</v>
      </c>
      <c r="B43" s="63"/>
      <c r="C43" s="63"/>
      <c r="D43" s="63"/>
      <c r="E43" s="63"/>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t="s">
        <v>7</v>
      </c>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row r="246" spans="1:26" ht="15.75" customHeight="1" x14ac:dyDescent="0.25"/>
    <row r="247" spans="1:26" ht="15.75" customHeight="1" x14ac:dyDescent="0.25"/>
    <row r="248" spans="1:26" ht="15.75" customHeight="1" x14ac:dyDescent="0.25"/>
    <row r="249" spans="1:26" ht="15.75" customHeight="1" x14ac:dyDescent="0.25"/>
    <row r="250" spans="1:26" ht="15.75" customHeight="1" x14ac:dyDescent="0.25"/>
    <row r="251" spans="1:26" ht="15.75" customHeight="1" x14ac:dyDescent="0.25"/>
    <row r="252" spans="1:26" ht="15.75" customHeight="1" x14ac:dyDescent="0.25"/>
    <row r="253" spans="1:26" ht="15.75" customHeight="1" x14ac:dyDescent="0.25"/>
    <row r="254" spans="1:26" ht="15.75" customHeight="1" x14ac:dyDescent="0.25"/>
    <row r="255" spans="1:26" ht="15.75" customHeight="1" x14ac:dyDescent="0.25"/>
    <row r="256" spans="1:2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43:E43"/>
  </mergeCells>
  <hyperlinks>
    <hyperlink ref="A43"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4.44140625" defaultRowHeight="15" customHeight="1" x14ac:dyDescent="0.25"/>
  <cols>
    <col min="1" max="21" width="8.88671875" customWidth="1"/>
    <col min="22" max="26" width="10.6640625" customWidth="1"/>
  </cols>
  <sheetData>
    <row r="1" spans="1:26" ht="15.75" customHeight="1" x14ac:dyDescent="0.25">
      <c r="A1" s="6" t="s">
        <v>8</v>
      </c>
      <c r="B1" s="7"/>
      <c r="C1" s="8"/>
      <c r="D1" s="8"/>
      <c r="E1" s="8"/>
      <c r="F1" s="8"/>
      <c r="G1" s="8"/>
      <c r="H1" s="8"/>
      <c r="I1" s="8"/>
      <c r="J1" s="8"/>
      <c r="K1" s="8"/>
      <c r="L1" s="8"/>
      <c r="M1" s="8"/>
      <c r="N1" s="8"/>
      <c r="O1" s="8"/>
      <c r="P1" s="8"/>
      <c r="Q1" s="8"/>
      <c r="R1" s="8"/>
      <c r="S1" s="8"/>
      <c r="T1" s="8"/>
      <c r="U1" s="8"/>
      <c r="V1" s="8"/>
      <c r="W1" s="8"/>
      <c r="X1" s="8"/>
      <c r="Y1" s="8"/>
      <c r="Z1" s="8"/>
    </row>
    <row r="2" spans="1:26" ht="15.75" customHeight="1" x14ac:dyDescent="0.25">
      <c r="A2" s="8"/>
      <c r="B2" s="8"/>
      <c r="C2" s="8"/>
      <c r="D2" s="8"/>
      <c r="E2" s="8"/>
      <c r="F2" s="8"/>
      <c r="G2" s="8"/>
      <c r="H2" s="8"/>
      <c r="I2" s="8"/>
      <c r="J2" s="8"/>
      <c r="K2" s="8"/>
      <c r="L2" s="8"/>
      <c r="M2" s="8"/>
      <c r="N2" s="8"/>
      <c r="O2" s="8"/>
      <c r="P2" s="8"/>
      <c r="Q2" s="8"/>
      <c r="R2" s="8"/>
      <c r="S2" s="8"/>
      <c r="T2" s="8"/>
      <c r="U2" s="8"/>
      <c r="V2" s="8"/>
      <c r="W2" s="8"/>
      <c r="X2" s="8"/>
      <c r="Y2" s="8"/>
      <c r="Z2" s="8"/>
    </row>
    <row r="3" spans="1:26" ht="15.75" customHeight="1" x14ac:dyDescent="0.25">
      <c r="A3" s="8"/>
      <c r="B3" s="8"/>
      <c r="C3" s="8"/>
      <c r="D3" s="8"/>
      <c r="E3" s="8"/>
      <c r="F3" s="8"/>
      <c r="G3" s="8"/>
      <c r="H3" s="8"/>
      <c r="I3" s="8"/>
      <c r="J3" s="8"/>
      <c r="K3" s="8"/>
      <c r="L3" s="8"/>
      <c r="M3" s="8"/>
      <c r="N3" s="8"/>
      <c r="O3" s="8"/>
      <c r="P3" s="8"/>
      <c r="Q3" s="8"/>
      <c r="R3" s="8"/>
      <c r="S3" s="8"/>
      <c r="T3" s="8"/>
      <c r="U3" s="8"/>
      <c r="V3" s="8"/>
      <c r="W3" s="8"/>
      <c r="X3" s="8"/>
      <c r="Y3" s="8"/>
      <c r="Z3" s="8"/>
    </row>
    <row r="4" spans="1:26" ht="15.75" customHeight="1" x14ac:dyDescent="0.25">
      <c r="A4" s="8"/>
      <c r="B4" s="8"/>
      <c r="C4" s="8"/>
      <c r="D4" s="8"/>
      <c r="E4" s="8"/>
      <c r="F4" s="8"/>
      <c r="G4" s="8"/>
      <c r="H4" s="8"/>
      <c r="I4" s="8"/>
      <c r="J4" s="8"/>
      <c r="K4" s="8"/>
      <c r="L4" s="8"/>
      <c r="M4" s="8"/>
      <c r="N4" s="8"/>
      <c r="O4" s="8"/>
      <c r="P4" s="8"/>
      <c r="Q4" s="8"/>
      <c r="R4" s="8"/>
      <c r="S4" s="8"/>
      <c r="T4" s="8"/>
      <c r="U4" s="8"/>
      <c r="V4" s="8"/>
      <c r="W4" s="8"/>
      <c r="X4" s="8"/>
      <c r="Y4" s="8"/>
      <c r="Z4" s="8"/>
    </row>
    <row r="5" spans="1:26" ht="15.75" customHeight="1" x14ac:dyDescent="0.25">
      <c r="A5" s="8"/>
      <c r="B5" s="8"/>
      <c r="C5" s="8"/>
      <c r="D5" s="8"/>
      <c r="E5" s="8"/>
      <c r="F5" s="8"/>
      <c r="G5" s="8"/>
      <c r="H5" s="8"/>
      <c r="I5" s="8"/>
      <c r="J5" s="8"/>
      <c r="K5" s="8"/>
      <c r="L5" s="8"/>
      <c r="M5" s="8"/>
      <c r="N5" s="8"/>
      <c r="O5" s="8"/>
      <c r="P5" s="8"/>
      <c r="Q5" s="8"/>
      <c r="R5" s="8"/>
      <c r="S5" s="8"/>
      <c r="T5" s="8"/>
      <c r="U5" s="8"/>
      <c r="V5" s="8"/>
      <c r="W5" s="8"/>
      <c r="X5" s="8"/>
      <c r="Y5" s="8"/>
      <c r="Z5" s="8"/>
    </row>
    <row r="6" spans="1:26" ht="15.75" customHeight="1" x14ac:dyDescent="0.25">
      <c r="A6" s="8"/>
      <c r="B6" s="8"/>
      <c r="C6" s="8"/>
      <c r="D6" s="8"/>
      <c r="E6" s="8"/>
      <c r="F6" s="8"/>
      <c r="G6" s="8"/>
      <c r="H6" s="8"/>
      <c r="I6" s="8"/>
      <c r="J6" s="8"/>
      <c r="K6" s="8"/>
      <c r="L6" s="8"/>
      <c r="M6" s="8"/>
      <c r="N6" s="8"/>
      <c r="O6" s="8"/>
      <c r="P6" s="8"/>
      <c r="Q6" s="8"/>
      <c r="R6" s="8"/>
      <c r="S6" s="8"/>
      <c r="T6" s="8"/>
      <c r="U6" s="8"/>
      <c r="V6" s="8"/>
      <c r="W6" s="8"/>
      <c r="X6" s="8"/>
      <c r="Y6" s="8"/>
      <c r="Z6" s="8"/>
    </row>
    <row r="7" spans="1:26" ht="15.75" customHeight="1" x14ac:dyDescent="0.25">
      <c r="A7" s="8"/>
      <c r="B7" s="8"/>
      <c r="C7" s="8"/>
      <c r="D7" s="8"/>
      <c r="E7" s="8"/>
      <c r="F7" s="8"/>
      <c r="G7" s="8"/>
      <c r="H7" s="8"/>
      <c r="I7" s="8"/>
      <c r="J7" s="8"/>
      <c r="K7" s="8"/>
      <c r="L7" s="8"/>
      <c r="M7" s="8"/>
      <c r="N7" s="8"/>
      <c r="O7" s="8"/>
      <c r="P7" s="8"/>
      <c r="Q7" s="8"/>
      <c r="R7" s="8"/>
      <c r="S7" s="8"/>
      <c r="T7" s="8"/>
      <c r="U7" s="8"/>
      <c r="V7" s="8"/>
      <c r="W7" s="8"/>
      <c r="X7" s="8"/>
      <c r="Y7" s="8"/>
      <c r="Z7" s="8"/>
    </row>
    <row r="8" spans="1:26" ht="15.75" customHeight="1" x14ac:dyDescent="0.25">
      <c r="A8" s="8"/>
      <c r="B8" s="8"/>
      <c r="C8" s="8"/>
      <c r="D8" s="8"/>
      <c r="E8" s="8"/>
      <c r="F8" s="8"/>
      <c r="G8" s="8"/>
      <c r="H8" s="8"/>
      <c r="I8" s="8"/>
      <c r="J8" s="8"/>
      <c r="K8" s="8"/>
      <c r="L8" s="8"/>
      <c r="M8" s="8"/>
      <c r="N8" s="8"/>
      <c r="O8" s="8"/>
      <c r="P8" s="8"/>
      <c r="Q8" s="8"/>
      <c r="R8" s="8"/>
      <c r="S8" s="8"/>
      <c r="T8" s="8"/>
      <c r="U8" s="8"/>
      <c r="V8" s="8"/>
      <c r="W8" s="8"/>
      <c r="X8" s="8"/>
      <c r="Y8" s="8"/>
      <c r="Z8" s="8"/>
    </row>
    <row r="9" spans="1:26" ht="15.75" customHeight="1" x14ac:dyDescent="0.25">
      <c r="A9" s="8"/>
      <c r="B9" s="8"/>
      <c r="C9" s="8"/>
      <c r="D9" s="8"/>
      <c r="E9" s="8"/>
      <c r="F9" s="8"/>
      <c r="G9" s="8"/>
      <c r="H9" s="8"/>
      <c r="I9" s="8"/>
      <c r="J9" s="8"/>
      <c r="K9" s="8"/>
      <c r="L9" s="8"/>
      <c r="M9" s="8"/>
      <c r="N9" s="8"/>
      <c r="O9" s="8"/>
      <c r="P9" s="8"/>
      <c r="Q9" s="8"/>
      <c r="R9" s="8"/>
      <c r="S9" s="8"/>
      <c r="T9" s="8"/>
      <c r="U9" s="8"/>
      <c r="V9" s="8"/>
      <c r="W9" s="8"/>
      <c r="X9" s="8"/>
      <c r="Y9" s="8"/>
      <c r="Z9" s="8"/>
    </row>
    <row r="10" spans="1:26" ht="15.75"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5.75"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75"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75"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75"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4140625" defaultRowHeight="15" customHeight="1" x14ac:dyDescent="0.25"/>
  <cols>
    <col min="1" max="6" width="14.4414062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5.7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5.75" customHeight="1" x14ac:dyDescent="0.25">
      <c r="A5" s="1"/>
      <c r="B5" s="1"/>
      <c r="C5" s="1"/>
      <c r="D5" s="1"/>
      <c r="E5" s="1"/>
      <c r="F5" s="64"/>
      <c r="G5" s="63"/>
      <c r="H5" s="63"/>
      <c r="I5" s="63"/>
      <c r="J5" s="1"/>
      <c r="K5" s="1"/>
      <c r="L5" s="1"/>
      <c r="M5" s="1"/>
      <c r="N5" s="1"/>
      <c r="O5" s="1"/>
      <c r="P5" s="1"/>
      <c r="Q5" s="1"/>
      <c r="R5" s="1"/>
      <c r="S5" s="1"/>
      <c r="T5" s="1"/>
      <c r="U5" s="1"/>
      <c r="V5" s="1"/>
      <c r="W5" s="1"/>
      <c r="X5" s="1"/>
      <c r="Y5" s="1"/>
      <c r="Z5" s="1"/>
    </row>
    <row r="6" spans="1:26" ht="15.7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5.7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5.75" customHeight="1" x14ac:dyDescent="0.25">
      <c r="A8" s="1"/>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3">
      <c r="A9" s="9" t="s">
        <v>9</v>
      </c>
      <c r="B9" s="65" t="s">
        <v>10</v>
      </c>
      <c r="C9" s="66"/>
      <c r="D9" s="66"/>
      <c r="E9" s="67"/>
      <c r="F9" s="3"/>
      <c r="G9" s="3"/>
      <c r="H9" s="3"/>
      <c r="I9" s="3"/>
      <c r="J9" s="1"/>
      <c r="K9" s="1"/>
      <c r="L9" s="1"/>
      <c r="M9" s="1"/>
      <c r="N9" s="1"/>
      <c r="O9" s="1"/>
      <c r="P9" s="1"/>
      <c r="Q9" s="1"/>
      <c r="R9" s="1"/>
      <c r="S9" s="1"/>
      <c r="T9" s="1"/>
      <c r="U9" s="1"/>
      <c r="V9" s="1"/>
      <c r="W9" s="1"/>
      <c r="X9" s="1"/>
      <c r="Y9" s="1"/>
      <c r="Z9" s="1"/>
    </row>
    <row r="10" spans="1:26" ht="15.75" customHeight="1" x14ac:dyDescent="0.25">
      <c r="A10" s="3"/>
      <c r="B10" s="3"/>
      <c r="C10" s="3"/>
      <c r="D10" s="3"/>
      <c r="E10" s="3"/>
      <c r="F10" s="3"/>
      <c r="G10" s="3"/>
      <c r="H10" s="3"/>
      <c r="I10" s="3"/>
      <c r="J10" s="1"/>
      <c r="K10" s="1"/>
      <c r="L10" s="1"/>
      <c r="M10" s="1"/>
      <c r="N10" s="1"/>
      <c r="O10" s="1"/>
      <c r="P10" s="1"/>
      <c r="Q10" s="1"/>
      <c r="R10" s="1"/>
      <c r="S10" s="1"/>
      <c r="T10" s="1"/>
      <c r="U10" s="1"/>
      <c r="V10" s="1"/>
      <c r="W10" s="1"/>
      <c r="X10" s="1"/>
      <c r="Y10" s="1"/>
      <c r="Z10" s="1"/>
    </row>
    <row r="11" spans="1:26" ht="15.75" customHeight="1" x14ac:dyDescent="0.25">
      <c r="A11" s="10"/>
      <c r="B11" s="11" t="s">
        <v>11</v>
      </c>
      <c r="C11" s="11" t="s">
        <v>12</v>
      </c>
      <c r="D11" s="11" t="s">
        <v>13</v>
      </c>
      <c r="E11" s="11" t="s">
        <v>14</v>
      </c>
      <c r="F11" s="11" t="s">
        <v>15</v>
      </c>
      <c r="G11" s="11" t="s">
        <v>16</v>
      </c>
      <c r="H11" s="11" t="s">
        <v>17</v>
      </c>
      <c r="I11" s="12" t="s">
        <v>18</v>
      </c>
      <c r="J11" s="1"/>
      <c r="K11" s="1"/>
      <c r="L11" s="1"/>
      <c r="M11" s="1"/>
      <c r="N11" s="1"/>
      <c r="O11" s="1"/>
      <c r="P11" s="1"/>
      <c r="Q11" s="1"/>
      <c r="R11" s="1"/>
      <c r="S11" s="1"/>
      <c r="T11" s="1"/>
      <c r="U11" s="1"/>
      <c r="V11" s="1"/>
      <c r="W11" s="1"/>
      <c r="X11" s="1"/>
      <c r="Y11" s="1"/>
      <c r="Z11" s="1"/>
    </row>
    <row r="12" spans="1:26" ht="15.75" customHeight="1" x14ac:dyDescent="0.25">
      <c r="A12" s="10"/>
      <c r="B12" s="13" t="s">
        <v>19</v>
      </c>
      <c r="C12" s="13" t="s">
        <v>20</v>
      </c>
      <c r="D12" s="13" t="s">
        <v>21</v>
      </c>
      <c r="E12" s="13" t="s">
        <v>22</v>
      </c>
      <c r="F12" s="13" t="s">
        <v>23</v>
      </c>
      <c r="G12" s="13" t="s">
        <v>24</v>
      </c>
      <c r="H12" s="13" t="s">
        <v>25</v>
      </c>
      <c r="I12" s="10"/>
      <c r="J12" s="1"/>
      <c r="K12" s="1"/>
      <c r="L12" s="1"/>
      <c r="M12" s="1"/>
      <c r="N12" s="1"/>
      <c r="O12" s="1"/>
      <c r="P12" s="1"/>
      <c r="Q12" s="1"/>
      <c r="R12" s="1"/>
      <c r="S12" s="1"/>
      <c r="T12" s="1"/>
      <c r="U12" s="1"/>
      <c r="V12" s="1"/>
      <c r="W12" s="1"/>
      <c r="X12" s="1"/>
      <c r="Y12" s="1"/>
      <c r="Z12" s="1"/>
    </row>
    <row r="13" spans="1:26" ht="15.75" customHeight="1" x14ac:dyDescent="0.3">
      <c r="A13" s="14" t="s">
        <v>26</v>
      </c>
      <c r="B13" s="15" t="str">
        <f>VLOOKUP($B$9,'LEA Enrollment 2021'!$C:$K, 2, FALSE)</f>
        <v>Indian</v>
      </c>
      <c r="C13" s="15" t="str">
        <f>VLOOKUP($B$9,'LEA Enrollment 2021'!$C:$K,3,FALSE)</f>
        <v>Asian</v>
      </c>
      <c r="D13" s="15" t="str">
        <f>VLOOKUP($B$9,'LEA Enrollment 2021'!$C:$K,4,FALSE)</f>
        <v>Black</v>
      </c>
      <c r="E13" s="15" t="str">
        <f>VLOOKUP($B$9,'LEA Enrollment 2021'!$C:$K,5,FALSE)</f>
        <v>Hispanic</v>
      </c>
      <c r="F13" s="15" t="str">
        <f>VLOOKUP($B$9,'LEA Enrollment 2021'!$C:$K,6,FALSE)</f>
        <v>Pacific Islander</v>
      </c>
      <c r="G13" s="15" t="str">
        <f>VLOOKUP($B$9,'LEA Enrollment 2021'!$C:$K,7,FALSE)</f>
        <v>Two or More</v>
      </c>
      <c r="H13" s="15" t="str">
        <f>VLOOKUP($B$9,'LEA Enrollment 2021'!$C:$K,8,FALSE)</f>
        <v>White</v>
      </c>
      <c r="I13" s="16">
        <f t="shared" ref="I13:I28" si="0">SUM(B13:H13)</f>
        <v>0</v>
      </c>
      <c r="J13" s="1"/>
      <c r="K13" s="1"/>
      <c r="L13" s="1"/>
      <c r="M13" s="1"/>
      <c r="N13" s="1"/>
      <c r="O13" s="1"/>
      <c r="P13" s="1"/>
      <c r="Q13" s="1"/>
      <c r="R13" s="1"/>
      <c r="S13" s="1"/>
      <c r="T13" s="1"/>
      <c r="U13" s="1"/>
      <c r="V13" s="1"/>
      <c r="W13" s="1"/>
      <c r="X13" s="1"/>
      <c r="Y13" s="1"/>
      <c r="Z13" s="1"/>
    </row>
    <row r="14" spans="1:26" ht="15.75" customHeight="1" x14ac:dyDescent="0.25">
      <c r="A14" s="17" t="s">
        <v>27</v>
      </c>
      <c r="B14" s="18">
        <f t="shared" ref="B14:H14" si="1">SUM(B15:B28)</f>
        <v>0</v>
      </c>
      <c r="C14" s="18">
        <f t="shared" si="1"/>
        <v>0</v>
      </c>
      <c r="D14" s="18">
        <f t="shared" si="1"/>
        <v>0</v>
      </c>
      <c r="E14" s="18">
        <f t="shared" si="1"/>
        <v>0</v>
      </c>
      <c r="F14" s="18">
        <f t="shared" si="1"/>
        <v>0</v>
      </c>
      <c r="G14" s="18">
        <f t="shared" si="1"/>
        <v>0</v>
      </c>
      <c r="H14" s="18">
        <f t="shared" si="1"/>
        <v>0</v>
      </c>
      <c r="I14" s="19">
        <f t="shared" si="0"/>
        <v>0</v>
      </c>
      <c r="J14" s="1"/>
      <c r="K14" s="1"/>
      <c r="L14" s="1"/>
      <c r="M14" s="1"/>
      <c r="N14" s="1"/>
      <c r="O14" s="1"/>
      <c r="P14" s="1"/>
      <c r="Q14" s="1"/>
      <c r="R14" s="1"/>
      <c r="S14" s="1"/>
      <c r="T14" s="1"/>
      <c r="U14" s="1"/>
      <c r="V14" s="1"/>
      <c r="W14" s="1"/>
      <c r="X14" s="1"/>
      <c r="Y14" s="1"/>
      <c r="Z14" s="1"/>
    </row>
    <row r="15" spans="1:26" ht="15.75" customHeight="1" x14ac:dyDescent="0.25">
      <c r="A15" s="19" t="s">
        <v>28</v>
      </c>
      <c r="B15" s="20">
        <f>COUNTIFS('Step 2. Paste Your Data Here'!$N:$N,B$12,'Step 2. Paste Your Data Here'!$S:$S, $A$15)</f>
        <v>0</v>
      </c>
      <c r="C15" s="20">
        <f>COUNTIFS('Step 2. Paste Your Data Here'!$N:$N,C$12,'Step 2. Paste Your Data Here'!$S:$S, $A$15)</f>
        <v>0</v>
      </c>
      <c r="D15" s="20">
        <f>COUNTIFS('Step 2. Paste Your Data Here'!$N:$N,D$12,'Step 2. Paste Your Data Here'!$S:$S, $A$15)</f>
        <v>0</v>
      </c>
      <c r="E15" s="20">
        <f>COUNTIFS('Step 2. Paste Your Data Here'!$N:$N,"*,*", 'Step 2. Paste Your Data Here'!$M:M, 1, 'Step 2. Paste Your Data Here'!$S:$S, $A$15)</f>
        <v>0</v>
      </c>
      <c r="F15" s="20">
        <f>COUNTIFS('Step 2. Paste Your Data Here'!$N:$N,F$12,'Step 2. Paste Your Data Here'!$S:$S, $A15)</f>
        <v>0</v>
      </c>
      <c r="G15" s="20">
        <f>COUNTIFS('Step 2. Paste Your Data Here'!$N:$N,"*,*", 'Step 2. Paste Your Data Here'!$M:M, 0, 'Step 2. Paste Your Data Here'!$S:$S, $A$15)</f>
        <v>0</v>
      </c>
      <c r="H15" s="20">
        <f>COUNTIFS('Step 2. Paste Your Data Here'!$N:$N,H$12,'Step 2. Paste Your Data Here'!$S:$S, $A15)</f>
        <v>0</v>
      </c>
      <c r="I15" s="19">
        <f t="shared" si="0"/>
        <v>0</v>
      </c>
      <c r="J15" s="1"/>
      <c r="K15" s="1"/>
      <c r="L15" s="1"/>
      <c r="M15" s="1"/>
      <c r="N15" s="1"/>
      <c r="O15" s="1"/>
      <c r="P15" s="1"/>
      <c r="Q15" s="1"/>
      <c r="R15" s="1"/>
      <c r="S15" s="1"/>
      <c r="T15" s="1"/>
      <c r="U15" s="1"/>
      <c r="V15" s="1"/>
      <c r="W15" s="1"/>
      <c r="X15" s="1"/>
      <c r="Y15" s="1"/>
      <c r="Z15" s="1"/>
    </row>
    <row r="16" spans="1:26" ht="15.75" customHeight="1" x14ac:dyDescent="0.25">
      <c r="A16" s="19" t="s">
        <v>29</v>
      </c>
      <c r="B16" s="20">
        <f>COUNTIFS('Step 2. Paste Your Data Here'!$N:$N,B$12,'Step 2. Paste Your Data Here'!$S:$S, $A16)</f>
        <v>0</v>
      </c>
      <c r="C16" s="20">
        <f>COUNTIFS('Step 2. Paste Your Data Here'!$N:$N,C$12,'Step 2. Paste Your Data Here'!$S:$S, $A16)</f>
        <v>0</v>
      </c>
      <c r="D16" s="20">
        <f>COUNTIFS('Step 2. Paste Your Data Here'!$N:$N,D$12,'Step 2. Paste Your Data Here'!$S:$S, $A16)</f>
        <v>0</v>
      </c>
      <c r="E16" s="20">
        <f>COUNTIFS('Step 2. Paste Your Data Here'!$N:$N,"*,*", 'Step 2. Paste Your Data Here'!$M:M, 1, 'Step 2. Paste Your Data Here'!$S:$S, $A$16)</f>
        <v>0</v>
      </c>
      <c r="F16" s="20">
        <f>COUNTIFS('Step 2. Paste Your Data Here'!$N:$N,F$12,'Step 2. Paste Your Data Here'!$S:$S, $A16)</f>
        <v>0</v>
      </c>
      <c r="G16" s="20">
        <f>COUNTIFS('Step 2. Paste Your Data Here'!$N:N,"*,*", 'Step 2. Paste Your Data Here'!$M:M, 0, 'Step 2. Paste Your Data Here'!$S:$S, $A$16)</f>
        <v>0</v>
      </c>
      <c r="H16" s="20">
        <f>COUNTIFS('Step 2. Paste Your Data Here'!$N:$N,H$12,'Step 2. Paste Your Data Here'!$S:$S, $A16)</f>
        <v>0</v>
      </c>
      <c r="I16" s="19">
        <f t="shared" si="0"/>
        <v>0</v>
      </c>
      <c r="J16" s="1"/>
      <c r="K16" s="1"/>
      <c r="L16" s="1"/>
      <c r="M16" s="1"/>
      <c r="N16" s="1"/>
      <c r="O16" s="1"/>
      <c r="P16" s="1"/>
      <c r="Q16" s="1"/>
      <c r="R16" s="1"/>
      <c r="S16" s="1"/>
      <c r="T16" s="1"/>
      <c r="U16" s="1"/>
      <c r="V16" s="1"/>
      <c r="W16" s="1"/>
      <c r="X16" s="1"/>
      <c r="Y16" s="1"/>
      <c r="Z16" s="1"/>
    </row>
    <row r="17" spans="1:26" ht="15.75" customHeight="1" x14ac:dyDescent="0.25">
      <c r="A17" s="19" t="s">
        <v>30</v>
      </c>
      <c r="B17" s="20">
        <f>COUNTIFS('Step 2. Paste Your Data Here'!$N:$N,B$12,'Step 2. Paste Your Data Here'!$S:$S, "ID*")</f>
        <v>0</v>
      </c>
      <c r="C17" s="20">
        <f>COUNTIFS('Step 2. Paste Your Data Here'!$N:$N,C$12,'Step 2. Paste Your Data Here'!$S:$S, "ID*")</f>
        <v>0</v>
      </c>
      <c r="D17" s="20">
        <f>COUNTIFS('Step 2. Paste Your Data Here'!$N:$N,D$12,'Step 2. Paste Your Data Here'!$S:$S, "ID*")</f>
        <v>0</v>
      </c>
      <c r="E17" s="20">
        <f>COUNTIFS('Step 2. Paste Your Data Here'!$N:$N,"*,*", 'Step 2. Paste Your Data Here'!$M:M, 1, 'Step 2. Paste Your Data Here'!$S:$S, "ID*")</f>
        <v>0</v>
      </c>
      <c r="F17" s="20">
        <f>COUNTIFS('Step 2. Paste Your Data Here'!$N:$N,F$12,'Step 2. Paste Your Data Here'!$S:$S, "ID*")</f>
        <v>0</v>
      </c>
      <c r="G17" s="20">
        <f>COUNTIFS('Step 2. Paste Your Data Here'!$N:N,"*,*", 'Step 2. Paste Your Data Here'!$M:M, 0, 'Step 2. Paste Your Data Here'!$S:$S, "ID*")</f>
        <v>0</v>
      </c>
      <c r="H17" s="20">
        <f>COUNTIFS('Step 2. Paste Your Data Here'!$N:$N,H$12,'Step 2. Paste Your Data Here'!$S:$S, "ID*")</f>
        <v>0</v>
      </c>
      <c r="I17" s="19">
        <f t="shared" si="0"/>
        <v>0</v>
      </c>
      <c r="J17" s="1"/>
      <c r="K17" s="1"/>
      <c r="L17" s="1"/>
      <c r="M17" s="1"/>
      <c r="N17" s="1"/>
      <c r="O17" s="1"/>
      <c r="P17" s="1"/>
      <c r="Q17" s="1"/>
      <c r="R17" s="1"/>
      <c r="S17" s="1"/>
      <c r="T17" s="1"/>
      <c r="U17" s="1"/>
      <c r="V17" s="1"/>
      <c r="W17" s="1"/>
      <c r="X17" s="1"/>
      <c r="Y17" s="1"/>
      <c r="Z17" s="1"/>
    </row>
    <row r="18" spans="1:26" ht="15.75" customHeight="1" x14ac:dyDescent="0.25">
      <c r="A18" s="19" t="s">
        <v>31</v>
      </c>
      <c r="B18" s="20">
        <f>COUNTIFS('Step 2. Paste Your Data Here'!$N:$N,B$12,'Step 2. Paste Your Data Here'!$S:$S, $A18)</f>
        <v>0</v>
      </c>
      <c r="C18" s="20">
        <f>COUNTIFS('Step 2. Paste Your Data Here'!$N:$N,C$12,'Step 2. Paste Your Data Here'!$S:$S, $A18)</f>
        <v>0</v>
      </c>
      <c r="D18" s="20">
        <f>COUNTIFS('Step 2. Paste Your Data Here'!$N:$N,D$12,'Step 2. Paste Your Data Here'!$S:$S, $A18)</f>
        <v>0</v>
      </c>
      <c r="E18" s="20">
        <f>COUNTIFS('Step 2. Paste Your Data Here'!$N:$N,"*,*", 'Step 2. Paste Your Data Here'!$M:M, 1, 'Step 2. Paste Your Data Here'!$S:$S, $A$18)</f>
        <v>0</v>
      </c>
      <c r="F18" s="20">
        <f>COUNTIFS('Step 2. Paste Your Data Here'!$N:$N,F$12,'Step 2. Paste Your Data Here'!$S:$S, $A18)</f>
        <v>0</v>
      </c>
      <c r="G18" s="20">
        <f>COUNTIFS('Step 2. Paste Your Data Here'!$N:N,"*,*", 'Step 2. Paste Your Data Here'!$M:M, 0, 'Step 2. Paste Your Data Here'!$S:$S, $A$18)</f>
        <v>0</v>
      </c>
      <c r="H18" s="20">
        <f>COUNTIFS('Step 2. Paste Your Data Here'!$N:$N,H$12,'Step 2. Paste Your Data Here'!$S:$S, $A18)</f>
        <v>0</v>
      </c>
      <c r="I18" s="19">
        <f t="shared" si="0"/>
        <v>0</v>
      </c>
      <c r="J18" s="1"/>
      <c r="K18" s="1"/>
      <c r="L18" s="1"/>
      <c r="M18" s="1"/>
      <c r="N18" s="1"/>
      <c r="O18" s="1"/>
      <c r="P18" s="1"/>
      <c r="Q18" s="1"/>
      <c r="R18" s="1"/>
      <c r="S18" s="1"/>
      <c r="T18" s="1"/>
      <c r="U18" s="1"/>
      <c r="V18" s="1"/>
      <c r="W18" s="1"/>
      <c r="X18" s="1"/>
      <c r="Y18" s="1"/>
      <c r="Z18" s="1"/>
    </row>
    <row r="19" spans="1:26" ht="15.75" customHeight="1" x14ac:dyDescent="0.25">
      <c r="A19" s="19" t="s">
        <v>32</v>
      </c>
      <c r="B19" s="20">
        <f>COUNTIFS('Step 2. Paste Your Data Here'!$N:N,B$12,'Step 2. Paste Your Data Here'!$S:$S, $A19)</f>
        <v>0</v>
      </c>
      <c r="C19" s="20">
        <f>COUNTIFS('Step 2. Paste Your Data Here'!$N:$N,C$12,'Step 2. Paste Your Data Here'!$S:$S, $A19)</f>
        <v>0</v>
      </c>
      <c r="D19" s="20">
        <f>COUNTIFS('Step 2. Paste Your Data Here'!$N:$N,D$12,'Step 2. Paste Your Data Here'!$S:$S, $A19)</f>
        <v>0</v>
      </c>
      <c r="E19" s="20">
        <f>COUNTIFS('Step 2. Paste Your Data Here'!$N:$N,"*,*", 'Step 2. Paste Your Data Here'!$M:M, 1, 'Step 2. Paste Your Data Here'!$S:$S, $A$19)</f>
        <v>0</v>
      </c>
      <c r="F19" s="20">
        <f>COUNTIFS('Step 2. Paste Your Data Here'!$N:$N,F$12,'Step 2. Paste Your Data Here'!$S:$S, $A19)</f>
        <v>0</v>
      </c>
      <c r="G19" s="20">
        <f>COUNTIFS('Step 2. Paste Your Data Here'!$N:N,"*,*", 'Step 2. Paste Your Data Here'!$M:M, 0, 'Step 2. Paste Your Data Here'!$S:$S, $A$19)</f>
        <v>0</v>
      </c>
      <c r="H19" s="20">
        <f>COUNTIFS('Step 2. Paste Your Data Here'!$N:$N,H$12,'Step 2. Paste Your Data Here'!$S:$S, $A19)</f>
        <v>0</v>
      </c>
      <c r="I19" s="19">
        <f t="shared" si="0"/>
        <v>0</v>
      </c>
      <c r="J19" s="1"/>
      <c r="K19" s="1"/>
      <c r="L19" s="1"/>
      <c r="M19" s="1"/>
      <c r="N19" s="1"/>
      <c r="O19" s="1"/>
      <c r="P19" s="1"/>
      <c r="Q19" s="1"/>
      <c r="R19" s="1"/>
      <c r="S19" s="1"/>
      <c r="T19" s="1"/>
      <c r="U19" s="1"/>
      <c r="V19" s="1"/>
      <c r="W19" s="1"/>
      <c r="X19" s="1"/>
      <c r="Y19" s="1"/>
      <c r="Z19" s="1"/>
    </row>
    <row r="20" spans="1:26" ht="15.75" customHeight="1" x14ac:dyDescent="0.25">
      <c r="A20" s="19" t="s">
        <v>33</v>
      </c>
      <c r="B20" s="20">
        <f>COUNTIFS('Step 2. Paste Your Data Here'!$N:N,B$12,'Step 2. Paste Your Data Here'!$S:$S, $A20)</f>
        <v>0</v>
      </c>
      <c r="C20" s="20">
        <f>COUNTIFS('Step 2. Paste Your Data Here'!$N:$N,C$12,'Step 2. Paste Your Data Here'!$S:$S, $A20)</f>
        <v>0</v>
      </c>
      <c r="D20" s="20">
        <f>COUNTIFS('Step 2. Paste Your Data Here'!$N:$N,D$12,'Step 2. Paste Your Data Here'!$S:$S, $A20)</f>
        <v>0</v>
      </c>
      <c r="E20" s="20">
        <f>COUNTIFS('Step 2. Paste Your Data Here'!$N:$N,"*,*", 'Step 2. Paste Your Data Here'!$M:M, 1, 'Step 2. Paste Your Data Here'!$S:$S, $A$20)</f>
        <v>0</v>
      </c>
      <c r="F20" s="20">
        <f>COUNTIFS('Step 2. Paste Your Data Here'!$N:$N,F$12,'Step 2. Paste Your Data Here'!$S:$S, $A20)</f>
        <v>0</v>
      </c>
      <c r="G20" s="20">
        <f>COUNTIFS('Step 2. Paste Your Data Here'!$N:N,"*,*", 'Step 2. Paste Your Data Here'!$M:M, 0, 'Step 2. Paste Your Data Here'!$S:$S, $A$20)</f>
        <v>0</v>
      </c>
      <c r="H20" s="20">
        <f>COUNTIFS('Step 2. Paste Your Data Here'!$N:$N,H$12,'Step 2. Paste Your Data Here'!$S:$S, $A20)</f>
        <v>0</v>
      </c>
      <c r="I20" s="19">
        <f t="shared" si="0"/>
        <v>0</v>
      </c>
      <c r="J20" s="1"/>
      <c r="K20" s="1"/>
      <c r="L20" s="1"/>
      <c r="M20" s="1"/>
      <c r="N20" s="1"/>
      <c r="O20" s="1"/>
      <c r="P20" s="1"/>
      <c r="Q20" s="1"/>
      <c r="R20" s="1"/>
      <c r="S20" s="1"/>
      <c r="T20" s="1"/>
      <c r="U20" s="1"/>
      <c r="V20" s="1"/>
      <c r="W20" s="1"/>
      <c r="X20" s="1"/>
      <c r="Y20" s="1"/>
      <c r="Z20" s="1"/>
    </row>
    <row r="21" spans="1:26" ht="15.75" customHeight="1" x14ac:dyDescent="0.25">
      <c r="A21" s="3" t="s">
        <v>34</v>
      </c>
      <c r="B21" s="21">
        <f>COUNTIFS('Step 2. Paste Your Data Here'!$N:N,B$12,'Step 2. Paste Your Data Here'!$S:$S, $A21)</f>
        <v>0</v>
      </c>
      <c r="C21" s="21">
        <f>COUNTIFS('Step 2. Paste Your Data Here'!$N:$N,C$12,'Step 2. Paste Your Data Here'!$S:$S, $A21)</f>
        <v>0</v>
      </c>
      <c r="D21" s="21">
        <f>COUNTIFS('Step 2. Paste Your Data Here'!$N:$N,D$12,'Step 2. Paste Your Data Here'!$S:$S, $A21)</f>
        <v>0</v>
      </c>
      <c r="E21" s="21">
        <f>COUNTIFS('Step 2. Paste Your Data Here'!$N:$N,"*,*", 'Step 2. Paste Your Data Here'!$M:M, 1, 'Step 2. Paste Your Data Here'!$S:$S, $A$21)</f>
        <v>0</v>
      </c>
      <c r="F21" s="21">
        <f>COUNTIFS('Step 2. Paste Your Data Here'!$N:$N,F$12,'Step 2. Paste Your Data Here'!$S:$S, $A21)</f>
        <v>0</v>
      </c>
      <c r="G21" s="21">
        <f>COUNTIFS('Step 2. Paste Your Data Here'!$N:N,"*,*", 'Step 2. Paste Your Data Here'!$M:M, 0, 'Step 2. Paste Your Data Here'!$S:$S, $A$21)</f>
        <v>0</v>
      </c>
      <c r="H21" s="21">
        <f>COUNTIFS('Step 2. Paste Your Data Here'!$N:$N,H$12,'Step 2. Paste Your Data Here'!$S:$S, $A21)</f>
        <v>0</v>
      </c>
      <c r="I21" s="3">
        <f t="shared" si="0"/>
        <v>0</v>
      </c>
      <c r="J21" s="1"/>
      <c r="K21" s="1"/>
      <c r="L21" s="1"/>
      <c r="M21" s="1"/>
      <c r="N21" s="1"/>
      <c r="O21" s="1"/>
      <c r="P21" s="1"/>
      <c r="Q21" s="1"/>
      <c r="R21" s="1"/>
      <c r="S21" s="1"/>
      <c r="T21" s="1"/>
      <c r="U21" s="1"/>
      <c r="V21" s="1"/>
      <c r="W21" s="1"/>
      <c r="X21" s="1"/>
      <c r="Y21" s="1"/>
      <c r="Z21" s="1"/>
    </row>
    <row r="22" spans="1:26" ht="15.75" customHeight="1" x14ac:dyDescent="0.25">
      <c r="A22" s="3" t="s">
        <v>35</v>
      </c>
      <c r="B22" s="21">
        <f>COUNTIFS('Step 2. Paste Your Data Here'!$N:N,B$12,'Step 2. Paste Your Data Here'!$S:$S, $A22)</f>
        <v>0</v>
      </c>
      <c r="C22" s="21">
        <f>COUNTIFS('Step 2. Paste Your Data Here'!$N:$N,C$12,'Step 2. Paste Your Data Here'!$S:$S, $A22)</f>
        <v>0</v>
      </c>
      <c r="D22" s="21">
        <f>COUNTIFS('Step 2. Paste Your Data Here'!$N:$N,D$12,'Step 2. Paste Your Data Here'!$S:$S, $A22)</f>
        <v>0</v>
      </c>
      <c r="E22" s="21">
        <f>COUNTIFS('Step 2. Paste Your Data Here'!$N:$N,"*,*", 'Step 2. Paste Your Data Here'!$M:M, 1, 'Step 2. Paste Your Data Here'!$S:$S, $A$22)</f>
        <v>0</v>
      </c>
      <c r="F22" s="21">
        <f>COUNTIFS('Step 2. Paste Your Data Here'!$N:$N,F$12,'Step 2. Paste Your Data Here'!$S:$S, $A22)</f>
        <v>0</v>
      </c>
      <c r="G22" s="21">
        <f>COUNTIFS('Step 2. Paste Your Data Here'!$N:N,"*,*", 'Step 2. Paste Your Data Here'!$M:M, 0, 'Step 2. Paste Your Data Here'!$S:$S, $A$22)</f>
        <v>0</v>
      </c>
      <c r="H22" s="21">
        <f>COUNTIFS('Step 2. Paste Your Data Here'!$N:$N,H$12,'Step 2. Paste Your Data Here'!$S:$S, $A22)</f>
        <v>0</v>
      </c>
      <c r="I22" s="3">
        <f t="shared" si="0"/>
        <v>0</v>
      </c>
      <c r="J22" s="1"/>
      <c r="K22" s="1"/>
      <c r="L22" s="1"/>
      <c r="M22" s="1"/>
      <c r="N22" s="1"/>
      <c r="O22" s="1"/>
      <c r="P22" s="1"/>
      <c r="Q22" s="1"/>
      <c r="R22" s="1"/>
      <c r="S22" s="1"/>
      <c r="T22" s="1"/>
      <c r="U22" s="1"/>
      <c r="V22" s="1"/>
      <c r="W22" s="1"/>
      <c r="X22" s="1"/>
      <c r="Y22" s="1"/>
      <c r="Z22" s="1"/>
    </row>
    <row r="23" spans="1:26" ht="15.75" customHeight="1" x14ac:dyDescent="0.25">
      <c r="A23" s="3" t="s">
        <v>36</v>
      </c>
      <c r="B23" s="21">
        <f>COUNTIFS('Step 2. Paste Your Data Here'!$N:N,B$12,'Step 2. Paste Your Data Here'!$S:$S, $A23)</f>
        <v>0</v>
      </c>
      <c r="C23" s="21">
        <f>COUNTIFS('Step 2. Paste Your Data Here'!$N:$N,C$12,'Step 2. Paste Your Data Here'!$S:$S, $A23)</f>
        <v>0</v>
      </c>
      <c r="D23" s="21">
        <f>COUNTIFS('Step 2. Paste Your Data Here'!$N:$N,D$12,'Step 2. Paste Your Data Here'!$S:$S, $A23)</f>
        <v>0</v>
      </c>
      <c r="E23" s="21">
        <f>COUNTIFS('Step 2. Paste Your Data Here'!$N:$N,"*,*", 'Step 2. Paste Your Data Here'!$M:M, 1, 'Step 2. Paste Your Data Here'!$S:$S, $A$23)</f>
        <v>0</v>
      </c>
      <c r="F23" s="21">
        <f>COUNTIFS('Step 2. Paste Your Data Here'!$N:$N,F$12,'Step 2. Paste Your Data Here'!$S:$S, $A23)</f>
        <v>0</v>
      </c>
      <c r="G23" s="21">
        <f>COUNTIFS('Step 2. Paste Your Data Here'!$N:N,"*,*", 'Step 2. Paste Your Data Here'!$M:M, 0, 'Step 2. Paste Your Data Here'!$S:$S, $A$23)</f>
        <v>0</v>
      </c>
      <c r="H23" s="21">
        <f>COUNTIFS('Step 2. Paste Your Data Here'!$N:$N,H$12,'Step 2. Paste Your Data Here'!$S:$S, $A23)</f>
        <v>0</v>
      </c>
      <c r="I23" s="3">
        <f t="shared" si="0"/>
        <v>0</v>
      </c>
      <c r="J23" s="1"/>
      <c r="K23" s="1"/>
      <c r="L23" s="1"/>
      <c r="M23" s="1"/>
      <c r="N23" s="1"/>
      <c r="O23" s="1"/>
      <c r="P23" s="1"/>
      <c r="Q23" s="1"/>
      <c r="R23" s="1"/>
      <c r="S23" s="1"/>
      <c r="T23" s="1"/>
      <c r="U23" s="1"/>
      <c r="V23" s="1"/>
      <c r="W23" s="1"/>
      <c r="X23" s="1"/>
      <c r="Y23" s="1"/>
      <c r="Z23" s="1"/>
    </row>
    <row r="24" spans="1:26" ht="15.75" customHeight="1" x14ac:dyDescent="0.25">
      <c r="A24" s="3" t="s">
        <v>37</v>
      </c>
      <c r="B24" s="21">
        <f>COUNTIFS('Step 2. Paste Your Data Here'!$N:N,B$12,'Step 2. Paste Your Data Here'!$S:$S, $A24)</f>
        <v>0</v>
      </c>
      <c r="C24" s="21">
        <f>COUNTIFS('Step 2. Paste Your Data Here'!$N:$N,C$12,'Step 2. Paste Your Data Here'!$S:$S, $A24)</f>
        <v>0</v>
      </c>
      <c r="D24" s="21">
        <f>COUNTIFS('Step 2. Paste Your Data Here'!$N:$N,D$12,'Step 2. Paste Your Data Here'!$S:$S, $A24)</f>
        <v>0</v>
      </c>
      <c r="E24" s="21">
        <f>COUNTIFS('Step 2. Paste Your Data Here'!$N:$N,"*,*", 'Step 2. Paste Your Data Here'!$M:M, 1, 'Step 2. Paste Your Data Here'!$S:$S, $A$24)</f>
        <v>0</v>
      </c>
      <c r="F24" s="21">
        <f>COUNTIFS('Step 2. Paste Your Data Here'!$N:$N,F$12,'Step 2. Paste Your Data Here'!$S:$S, $A24)</f>
        <v>0</v>
      </c>
      <c r="G24" s="21">
        <f>COUNTIFS('Step 2. Paste Your Data Here'!$N:N,"*,*", 'Step 2. Paste Your Data Here'!$M:M, 0, 'Step 2. Paste Your Data Here'!$S:$S, $A$24)</f>
        <v>0</v>
      </c>
      <c r="H24" s="21">
        <f>COUNTIFS('Step 2. Paste Your Data Here'!$N:$N,H$12,'Step 2. Paste Your Data Here'!$S:$S, $A24)</f>
        <v>0</v>
      </c>
      <c r="I24" s="3">
        <f t="shared" si="0"/>
        <v>0</v>
      </c>
      <c r="J24" s="1"/>
      <c r="K24" s="1"/>
      <c r="L24" s="1"/>
      <c r="M24" s="1"/>
      <c r="N24" s="1"/>
      <c r="O24" s="1"/>
      <c r="P24" s="1"/>
      <c r="Q24" s="1"/>
      <c r="R24" s="1"/>
      <c r="S24" s="1"/>
      <c r="T24" s="1"/>
      <c r="U24" s="1"/>
      <c r="V24" s="1"/>
      <c r="W24" s="1"/>
      <c r="X24" s="1"/>
      <c r="Y24" s="1"/>
      <c r="Z24" s="1"/>
    </row>
    <row r="25" spans="1:26" ht="15.75" customHeight="1" x14ac:dyDescent="0.25">
      <c r="A25" s="3" t="s">
        <v>38</v>
      </c>
      <c r="B25" s="21">
        <f>COUNTIFS('Step 2. Paste Your Data Here'!$N:N,B$12,'Step 2. Paste Your Data Here'!$S:$S, $A25)</f>
        <v>0</v>
      </c>
      <c r="C25" s="21">
        <f>COUNTIFS('Step 2. Paste Your Data Here'!$N:$N,C$12,'Step 2. Paste Your Data Here'!$S:$S, $A25)</f>
        <v>0</v>
      </c>
      <c r="D25" s="21">
        <f>COUNTIFS('Step 2. Paste Your Data Here'!$N:$N,D$12,'Step 2. Paste Your Data Here'!$S:$S, $A25)</f>
        <v>0</v>
      </c>
      <c r="E25" s="21">
        <f>COUNTIFS('Step 2. Paste Your Data Here'!$N:$N,"*,*", 'Step 2. Paste Your Data Here'!$M:M, 1, 'Step 2. Paste Your Data Here'!$S:$S, $A$25)</f>
        <v>0</v>
      </c>
      <c r="F25" s="21">
        <f>COUNTIFS('Step 2. Paste Your Data Here'!$N:$N,F$12,'Step 2. Paste Your Data Here'!$S:$S, $A25)</f>
        <v>0</v>
      </c>
      <c r="G25" s="21">
        <f>COUNTIFS('Step 2. Paste Your Data Here'!$N:N,"*,*", 'Step 2. Paste Your Data Here'!$M:M, 0, 'Step 2. Paste Your Data Here'!$S:$S, $A$25)</f>
        <v>0</v>
      </c>
      <c r="H25" s="21">
        <f>COUNTIFS('Step 2. Paste Your Data Here'!$N:$N,H$12,'Step 2. Paste Your Data Here'!$S:$S, $A25)</f>
        <v>0</v>
      </c>
      <c r="I25" s="3">
        <f t="shared" si="0"/>
        <v>0</v>
      </c>
      <c r="J25" s="1"/>
      <c r="K25" s="1"/>
      <c r="L25" s="1"/>
      <c r="M25" s="1"/>
      <c r="N25" s="1"/>
      <c r="O25" s="1"/>
      <c r="P25" s="1"/>
      <c r="Q25" s="1"/>
      <c r="R25" s="1"/>
      <c r="S25" s="1"/>
      <c r="T25" s="1"/>
      <c r="U25" s="1"/>
      <c r="V25" s="1"/>
      <c r="W25" s="1"/>
      <c r="X25" s="1"/>
      <c r="Y25" s="1"/>
      <c r="Z25" s="1"/>
    </row>
    <row r="26" spans="1:26" ht="15.75" customHeight="1" x14ac:dyDescent="0.25">
      <c r="A26" s="3" t="s">
        <v>39</v>
      </c>
      <c r="B26" s="21">
        <f>COUNTIFS('Step 2. Paste Your Data Here'!$N:N,B$12,'Step 2. Paste Your Data Here'!$S:$S, $A26)</f>
        <v>0</v>
      </c>
      <c r="C26" s="21">
        <f>COUNTIFS('Step 2. Paste Your Data Here'!$N:$N,C$12,'Step 2. Paste Your Data Here'!$S:$S, $A26)</f>
        <v>0</v>
      </c>
      <c r="D26" s="21">
        <f>COUNTIFS('Step 2. Paste Your Data Here'!$N:$N,D$12,'Step 2. Paste Your Data Here'!$S:$S, $A26)</f>
        <v>0</v>
      </c>
      <c r="E26" s="21">
        <f>COUNTIFS('Step 2. Paste Your Data Here'!$N:$N,"*,*", 'Step 2. Paste Your Data Here'!$M:M, 1, 'Step 2. Paste Your Data Here'!$S:$S, $A$26)</f>
        <v>0</v>
      </c>
      <c r="F26" s="21">
        <f>COUNTIFS('Step 2. Paste Your Data Here'!$N:$N,F$12,'Step 2. Paste Your Data Here'!$S:$S, $A26)</f>
        <v>0</v>
      </c>
      <c r="G26" s="21">
        <f>COUNTIFS('Step 2. Paste Your Data Here'!$N:N,"*,*", 'Step 2. Paste Your Data Here'!$M:M, 0, 'Step 2. Paste Your Data Here'!$S:$S, $A$26)</f>
        <v>0</v>
      </c>
      <c r="H26" s="21">
        <f>COUNTIFS('Step 2. Paste Your Data Here'!$N:$N,H$12,'Step 2. Paste Your Data Here'!$S:$S, $A26)</f>
        <v>0</v>
      </c>
      <c r="I26" s="3">
        <f t="shared" si="0"/>
        <v>0</v>
      </c>
      <c r="J26" s="1"/>
      <c r="K26" s="1"/>
      <c r="L26" s="1"/>
      <c r="M26" s="1"/>
      <c r="N26" s="1"/>
      <c r="O26" s="1"/>
      <c r="P26" s="1"/>
      <c r="Q26" s="1"/>
      <c r="R26" s="1"/>
      <c r="S26" s="1"/>
      <c r="T26" s="1"/>
      <c r="U26" s="1"/>
      <c r="V26" s="1"/>
      <c r="W26" s="1"/>
      <c r="X26" s="1"/>
      <c r="Y26" s="1"/>
      <c r="Z26" s="1"/>
    </row>
    <row r="27" spans="1:26" ht="15.75" customHeight="1" x14ac:dyDescent="0.25">
      <c r="A27" s="3" t="s">
        <v>40</v>
      </c>
      <c r="B27" s="21">
        <f>COUNTIFS('Step 2. Paste Your Data Here'!$N:N,B$12,'Step 2. Paste Your Data Here'!$S:$S, $A27)</f>
        <v>0</v>
      </c>
      <c r="C27" s="21">
        <f>COUNTIFS('Step 2. Paste Your Data Here'!$N:$N,C$12,'Step 2. Paste Your Data Here'!$S:$S, $A27)</f>
        <v>0</v>
      </c>
      <c r="D27" s="21">
        <f>COUNTIFS('Step 2. Paste Your Data Here'!$N:$N,D$12,'Step 2. Paste Your Data Here'!$S:$S, $A27)</f>
        <v>0</v>
      </c>
      <c r="E27" s="21">
        <f>COUNTIFS('Step 2. Paste Your Data Here'!$N:$N,"*,*", 'Step 2. Paste Your Data Here'!$M:M, 1, 'Step 2. Paste Your Data Here'!$S:$S, $A$27)</f>
        <v>0</v>
      </c>
      <c r="F27" s="21">
        <f>COUNTIFS('Step 2. Paste Your Data Here'!$N:$N,F$12,'Step 2. Paste Your Data Here'!$S:$S, $A27)</f>
        <v>0</v>
      </c>
      <c r="G27" s="21">
        <f>COUNTIFS('Step 2. Paste Your Data Here'!$N:N,"*,*", 'Step 2. Paste Your Data Here'!$M:M, 0, 'Step 2. Paste Your Data Here'!$S:$S, $A$27)</f>
        <v>0</v>
      </c>
      <c r="H27" s="21">
        <f>COUNTIFS('Step 2. Paste Your Data Here'!$N:$N,H$12,'Step 2. Paste Your Data Here'!$S:$S, $A27)</f>
        <v>0</v>
      </c>
      <c r="I27" s="3">
        <f t="shared" si="0"/>
        <v>0</v>
      </c>
      <c r="J27" s="1"/>
      <c r="K27" s="1"/>
      <c r="L27" s="1"/>
      <c r="M27" s="1"/>
      <c r="N27" s="1"/>
      <c r="O27" s="1"/>
      <c r="P27" s="1"/>
      <c r="Q27" s="1"/>
      <c r="R27" s="1"/>
      <c r="S27" s="1"/>
      <c r="T27" s="1"/>
      <c r="U27" s="1"/>
      <c r="V27" s="1"/>
      <c r="W27" s="1"/>
      <c r="X27" s="1"/>
      <c r="Y27" s="1"/>
      <c r="Z27" s="1"/>
    </row>
    <row r="28" spans="1:26" ht="15.75" customHeight="1" x14ac:dyDescent="0.25">
      <c r="A28" s="3" t="s">
        <v>41</v>
      </c>
      <c r="B28" s="21">
        <f>COUNTIFS('Step 2. Paste Your Data Here'!$N:N,B$12,'Step 2. Paste Your Data Here'!$S:$S, $A28)</f>
        <v>0</v>
      </c>
      <c r="C28" s="21">
        <f>COUNTIFS('Step 2. Paste Your Data Here'!$N:$N,C$12,'Step 2. Paste Your Data Here'!$S:$S, $A28)</f>
        <v>0</v>
      </c>
      <c r="D28" s="21">
        <f>COUNTIFS('Step 2. Paste Your Data Here'!$N:$N,D$12,'Step 2. Paste Your Data Here'!$S:$S, $A28)</f>
        <v>0</v>
      </c>
      <c r="E28" s="21">
        <f>COUNTIFS('Step 2. Paste Your Data Here'!$N:$N,"*,*", 'Step 2. Paste Your Data Here'!$M:M, 1, 'Step 2. Paste Your Data Here'!$S:$S, $A$28)</f>
        <v>0</v>
      </c>
      <c r="F28" s="21">
        <f>COUNTIFS('Step 2. Paste Your Data Here'!$N:$N,F$12,'Step 2. Paste Your Data Here'!$S:$S, $A28)</f>
        <v>0</v>
      </c>
      <c r="G28" s="21">
        <f>COUNTIFS('Step 2. Paste Your Data Here'!$N:N,"*,*", 'Step 2. Paste Your Data Here'!$M:M, 0, 'Step 2. Paste Your Data Here'!$S:$S, $A$28)</f>
        <v>0</v>
      </c>
      <c r="H28" s="21">
        <f>COUNTIFS('Step 2. Paste Your Data Here'!$N:$N,H$12,'Step 2. Paste Your Data Here'!$S:$S, $A28)</f>
        <v>0</v>
      </c>
      <c r="I28" s="3">
        <f t="shared" si="0"/>
        <v>0</v>
      </c>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row r="230" spans="1:26" ht="15.75" customHeight="1" x14ac:dyDescent="0.25"/>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F5:I5"/>
    <mergeCell ref="B9:E9"/>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xr:uid="{00000000-0002-0000-0200-000000000000}">
          <x14:formula1>
            <xm:f>'LEA Enrollment 2021'!$C$1:$C$324</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defaultColWidth="14.44140625" defaultRowHeight="15" customHeight="1" x14ac:dyDescent="0.25"/>
  <cols>
    <col min="1" max="9" width="14.44140625" customWidth="1"/>
  </cols>
  <sheetData>
    <row r="1" spans="1:9" ht="27.75" customHeight="1" x14ac:dyDescent="0.25">
      <c r="A1" s="3"/>
      <c r="B1" s="11" t="s">
        <v>11</v>
      </c>
      <c r="C1" s="11" t="s">
        <v>12</v>
      </c>
      <c r="D1" s="11" t="s">
        <v>13</v>
      </c>
      <c r="E1" s="11" t="s">
        <v>14</v>
      </c>
      <c r="F1" s="11" t="s">
        <v>15</v>
      </c>
      <c r="G1" s="11" t="s">
        <v>16</v>
      </c>
      <c r="H1" s="11" t="s">
        <v>17</v>
      </c>
      <c r="I1" s="11" t="s">
        <v>18</v>
      </c>
    </row>
    <row r="2" spans="1:9" ht="15.75" customHeight="1" x14ac:dyDescent="0.25">
      <c r="A2" s="22" t="s">
        <v>26</v>
      </c>
      <c r="B2" s="23" t="str">
        <f>'Step 3. Summary Count Categorie'!B13</f>
        <v>Indian</v>
      </c>
      <c r="C2" s="23" t="str">
        <f>'Step 3. Summary Count Categorie'!C13</f>
        <v>Asian</v>
      </c>
      <c r="D2" s="23" t="str">
        <f>'Step 3. Summary Count Categorie'!D13</f>
        <v>Black</v>
      </c>
      <c r="E2" s="23" t="str">
        <f>'Step 3. Summary Count Categorie'!E13</f>
        <v>Hispanic</v>
      </c>
      <c r="F2" s="23" t="str">
        <f>'Step 3. Summary Count Categorie'!F13</f>
        <v>Pacific Islander</v>
      </c>
      <c r="G2" s="23" t="str">
        <f>'Step 3. Summary Count Categorie'!G13</f>
        <v>Two or More</v>
      </c>
      <c r="H2" s="23" t="str">
        <f>'Step 3. Summary Count Categorie'!H13</f>
        <v>White</v>
      </c>
      <c r="I2" s="23">
        <f>'Step 3. Summary Count Categorie'!I13</f>
        <v>0</v>
      </c>
    </row>
    <row r="3" spans="1:9" ht="15.75" customHeight="1" x14ac:dyDescent="0.25">
      <c r="A3" s="24" t="s">
        <v>27</v>
      </c>
      <c r="B3" s="25" t="e">
        <f t="shared" ref="B3:I3" si="0">B32</f>
        <v>#VALUE!</v>
      </c>
      <c r="C3" s="25" t="e">
        <f t="shared" si="0"/>
        <v>#VALUE!</v>
      </c>
      <c r="D3" s="25" t="e">
        <f t="shared" si="0"/>
        <v>#VALUE!</v>
      </c>
      <c r="E3" s="25" t="e">
        <f t="shared" si="0"/>
        <v>#VALUE!</v>
      </c>
      <c r="F3" s="25" t="e">
        <f t="shared" si="0"/>
        <v>#VALUE!</v>
      </c>
      <c r="G3" s="25" t="e">
        <f t="shared" si="0"/>
        <v>#VALUE!</v>
      </c>
      <c r="H3" s="25" t="e">
        <f t="shared" si="0"/>
        <v>#VALUE!</v>
      </c>
      <c r="I3" s="26">
        <f t="shared" si="0"/>
        <v>0</v>
      </c>
    </row>
    <row r="4" spans="1:9" ht="15.75" customHeight="1" x14ac:dyDescent="0.25">
      <c r="A4" s="27" t="s">
        <v>28</v>
      </c>
      <c r="B4" s="25" t="e">
        <f t="shared" ref="B4:H4" si="1">B52</f>
        <v>#VALUE!</v>
      </c>
      <c r="C4" s="25" t="e">
        <f t="shared" si="1"/>
        <v>#VALUE!</v>
      </c>
      <c r="D4" s="25" t="e">
        <f t="shared" si="1"/>
        <v>#VALUE!</v>
      </c>
      <c r="E4" s="25" t="e">
        <f t="shared" si="1"/>
        <v>#VALUE!</v>
      </c>
      <c r="F4" s="25" t="e">
        <f t="shared" si="1"/>
        <v>#VALUE!</v>
      </c>
      <c r="G4" s="25" t="e">
        <f t="shared" si="1"/>
        <v>#VALUE!</v>
      </c>
      <c r="H4" s="25" t="e">
        <f t="shared" si="1"/>
        <v>#VALUE!</v>
      </c>
      <c r="I4" s="28"/>
    </row>
    <row r="5" spans="1:9" ht="15.75" customHeight="1" x14ac:dyDescent="0.25">
      <c r="A5" s="27" t="s">
        <v>29</v>
      </c>
      <c r="B5" s="25" t="e">
        <f t="shared" ref="B5:H5" si="2">B67</f>
        <v>#VALUE!</v>
      </c>
      <c r="C5" s="25" t="e">
        <f t="shared" si="2"/>
        <v>#VALUE!</v>
      </c>
      <c r="D5" s="25" t="e">
        <f t="shared" si="2"/>
        <v>#VALUE!</v>
      </c>
      <c r="E5" s="25" t="e">
        <f t="shared" si="2"/>
        <v>#VALUE!</v>
      </c>
      <c r="F5" s="25" t="e">
        <f t="shared" si="2"/>
        <v>#VALUE!</v>
      </c>
      <c r="G5" s="25" t="e">
        <f t="shared" si="2"/>
        <v>#VALUE!</v>
      </c>
      <c r="H5" s="25" t="e">
        <f t="shared" si="2"/>
        <v>#VALUE!</v>
      </c>
      <c r="I5" s="28"/>
    </row>
    <row r="6" spans="1:9" ht="15.75" customHeight="1" x14ac:dyDescent="0.25">
      <c r="A6" s="27" t="s">
        <v>30</v>
      </c>
      <c r="B6" s="25" t="e">
        <f t="shared" ref="B6:H6" si="3">B81</f>
        <v>#VALUE!</v>
      </c>
      <c r="C6" s="25" t="e">
        <f t="shared" si="3"/>
        <v>#VALUE!</v>
      </c>
      <c r="D6" s="25" t="e">
        <f t="shared" si="3"/>
        <v>#VALUE!</v>
      </c>
      <c r="E6" s="25" t="e">
        <f t="shared" si="3"/>
        <v>#VALUE!</v>
      </c>
      <c r="F6" s="25" t="e">
        <f t="shared" si="3"/>
        <v>#VALUE!</v>
      </c>
      <c r="G6" s="25" t="e">
        <f t="shared" si="3"/>
        <v>#VALUE!</v>
      </c>
      <c r="H6" s="25" t="e">
        <f t="shared" si="3"/>
        <v>#VALUE!</v>
      </c>
      <c r="I6" s="28"/>
    </row>
    <row r="7" spans="1:9" ht="15.75" customHeight="1" x14ac:dyDescent="0.25">
      <c r="A7" s="27" t="s">
        <v>31</v>
      </c>
      <c r="B7" s="25" t="e">
        <f t="shared" ref="B7:H7" si="4">B95</f>
        <v>#VALUE!</v>
      </c>
      <c r="C7" s="25" t="e">
        <f t="shared" si="4"/>
        <v>#VALUE!</v>
      </c>
      <c r="D7" s="25" t="e">
        <f t="shared" si="4"/>
        <v>#VALUE!</v>
      </c>
      <c r="E7" s="25" t="e">
        <f t="shared" si="4"/>
        <v>#VALUE!</v>
      </c>
      <c r="F7" s="25" t="e">
        <f t="shared" si="4"/>
        <v>#VALUE!</v>
      </c>
      <c r="G7" s="25" t="e">
        <f t="shared" si="4"/>
        <v>#VALUE!</v>
      </c>
      <c r="H7" s="25" t="e">
        <f t="shared" si="4"/>
        <v>#VALUE!</v>
      </c>
      <c r="I7" s="28"/>
    </row>
    <row r="8" spans="1:9" ht="15.75" customHeight="1" x14ac:dyDescent="0.25">
      <c r="A8" s="27" t="s">
        <v>32</v>
      </c>
      <c r="B8" s="25" t="e">
        <f t="shared" ref="B8:H8" si="5">B105</f>
        <v>#VALUE!</v>
      </c>
      <c r="C8" s="25" t="e">
        <f t="shared" si="5"/>
        <v>#VALUE!</v>
      </c>
      <c r="D8" s="25" t="e">
        <f t="shared" si="5"/>
        <v>#VALUE!</v>
      </c>
      <c r="E8" s="25" t="e">
        <f t="shared" si="5"/>
        <v>#VALUE!</v>
      </c>
      <c r="F8" s="25" t="e">
        <f t="shared" si="5"/>
        <v>#VALUE!</v>
      </c>
      <c r="G8" s="25" t="e">
        <f t="shared" si="5"/>
        <v>#VALUE!</v>
      </c>
      <c r="H8" s="25" t="e">
        <f t="shared" si="5"/>
        <v>#VALUE!</v>
      </c>
      <c r="I8" s="28"/>
    </row>
    <row r="9" spans="1:9" ht="15.75" customHeight="1" x14ac:dyDescent="0.25">
      <c r="A9" s="27" t="s">
        <v>33</v>
      </c>
      <c r="B9" s="25" t="e">
        <f t="shared" ref="B9:H9" si="6">B116</f>
        <v>#VALUE!</v>
      </c>
      <c r="C9" s="25" t="e">
        <f t="shared" si="6"/>
        <v>#VALUE!</v>
      </c>
      <c r="D9" s="25" t="e">
        <f t="shared" si="6"/>
        <v>#VALUE!</v>
      </c>
      <c r="E9" s="25" t="e">
        <f t="shared" si="6"/>
        <v>#VALUE!</v>
      </c>
      <c r="F9" s="25" t="e">
        <f t="shared" si="6"/>
        <v>#VALUE!</v>
      </c>
      <c r="G9" s="25" t="e">
        <f t="shared" si="6"/>
        <v>#VALUE!</v>
      </c>
      <c r="H9" s="25" t="e">
        <f t="shared" si="6"/>
        <v>#VALUE!</v>
      </c>
      <c r="I9" s="28"/>
    </row>
    <row r="10" spans="1:9" ht="15.75" customHeight="1" x14ac:dyDescent="0.25">
      <c r="A10" s="3" t="s">
        <v>34</v>
      </c>
      <c r="B10" s="29" t="e">
        <f t="shared" ref="B10:H10" si="7">B131</f>
        <v>#VALUE!</v>
      </c>
      <c r="C10" s="29" t="e">
        <f t="shared" si="7"/>
        <v>#VALUE!</v>
      </c>
      <c r="D10" s="29" t="e">
        <f t="shared" si="7"/>
        <v>#VALUE!</v>
      </c>
      <c r="E10" s="29" t="e">
        <f t="shared" si="7"/>
        <v>#VALUE!</v>
      </c>
      <c r="F10" s="29" t="e">
        <f t="shared" si="7"/>
        <v>#VALUE!</v>
      </c>
      <c r="G10" s="29" t="e">
        <f t="shared" si="7"/>
        <v>#VALUE!</v>
      </c>
      <c r="H10" s="29" t="e">
        <f t="shared" si="7"/>
        <v>#VALUE!</v>
      </c>
      <c r="I10" s="28"/>
    </row>
    <row r="11" spans="1:9" ht="15.75" customHeight="1" x14ac:dyDescent="0.25">
      <c r="A11" s="3" t="s">
        <v>35</v>
      </c>
      <c r="B11" s="29" t="e">
        <f t="shared" ref="B11:H11" si="8">B141</f>
        <v>#VALUE!</v>
      </c>
      <c r="C11" s="29" t="e">
        <f t="shared" si="8"/>
        <v>#VALUE!</v>
      </c>
      <c r="D11" s="29" t="e">
        <f t="shared" si="8"/>
        <v>#VALUE!</v>
      </c>
      <c r="E11" s="29" t="e">
        <f t="shared" si="8"/>
        <v>#VALUE!</v>
      </c>
      <c r="F11" s="29" t="e">
        <f t="shared" si="8"/>
        <v>#VALUE!</v>
      </c>
      <c r="G11" s="29" t="e">
        <f t="shared" si="8"/>
        <v>#VALUE!</v>
      </c>
      <c r="H11" s="29" t="e">
        <f t="shared" si="8"/>
        <v>#VALUE!</v>
      </c>
      <c r="I11" s="28"/>
    </row>
    <row r="12" spans="1:9" ht="15.75" customHeight="1" x14ac:dyDescent="0.25">
      <c r="A12" s="3" t="s">
        <v>36</v>
      </c>
      <c r="B12" s="29" t="e">
        <f t="shared" ref="B12:H12" si="9">B155</f>
        <v>#VALUE!</v>
      </c>
      <c r="C12" s="29" t="e">
        <f t="shared" si="9"/>
        <v>#VALUE!</v>
      </c>
      <c r="D12" s="29" t="e">
        <f t="shared" si="9"/>
        <v>#VALUE!</v>
      </c>
      <c r="E12" s="29" t="e">
        <f t="shared" si="9"/>
        <v>#VALUE!</v>
      </c>
      <c r="F12" s="29" t="e">
        <f t="shared" si="9"/>
        <v>#VALUE!</v>
      </c>
      <c r="G12" s="29" t="e">
        <f t="shared" si="9"/>
        <v>#VALUE!</v>
      </c>
      <c r="H12" s="29" t="e">
        <f t="shared" si="9"/>
        <v>#VALUE!</v>
      </c>
      <c r="I12" s="28"/>
    </row>
    <row r="13" spans="1:9" ht="15.75" customHeight="1" x14ac:dyDescent="0.25">
      <c r="A13" s="3" t="s">
        <v>37</v>
      </c>
      <c r="B13" s="29" t="e">
        <f t="shared" ref="B13:H13" si="10">B172</f>
        <v>#VALUE!</v>
      </c>
      <c r="C13" s="29" t="e">
        <f t="shared" si="10"/>
        <v>#VALUE!</v>
      </c>
      <c r="D13" s="29" t="e">
        <f t="shared" si="10"/>
        <v>#VALUE!</v>
      </c>
      <c r="E13" s="29" t="e">
        <f t="shared" si="10"/>
        <v>#VALUE!</v>
      </c>
      <c r="F13" s="29" t="e">
        <f t="shared" si="10"/>
        <v>#VALUE!</v>
      </c>
      <c r="G13" s="29" t="e">
        <f t="shared" si="10"/>
        <v>#VALUE!</v>
      </c>
      <c r="H13" s="29" t="e">
        <f t="shared" si="10"/>
        <v>#VALUE!</v>
      </c>
      <c r="I13" s="28"/>
    </row>
    <row r="14" spans="1:9" ht="15.75" customHeight="1" x14ac:dyDescent="0.25">
      <c r="A14" s="3" t="s">
        <v>38</v>
      </c>
      <c r="B14" s="29" t="e">
        <f t="shared" ref="B14:H14" si="11">B186</f>
        <v>#VALUE!</v>
      </c>
      <c r="C14" s="29" t="e">
        <f t="shared" si="11"/>
        <v>#VALUE!</v>
      </c>
      <c r="D14" s="29" t="e">
        <f t="shared" si="11"/>
        <v>#VALUE!</v>
      </c>
      <c r="E14" s="29" t="e">
        <f t="shared" si="11"/>
        <v>#VALUE!</v>
      </c>
      <c r="F14" s="29" t="e">
        <f t="shared" si="11"/>
        <v>#VALUE!</v>
      </c>
      <c r="G14" s="29" t="e">
        <f t="shared" si="11"/>
        <v>#VALUE!</v>
      </c>
      <c r="H14" s="29" t="e">
        <f t="shared" si="11"/>
        <v>#VALUE!</v>
      </c>
      <c r="I14" s="28"/>
    </row>
    <row r="15" spans="1:9" ht="15.75" customHeight="1" x14ac:dyDescent="0.25">
      <c r="A15" s="3" t="s">
        <v>39</v>
      </c>
      <c r="B15" s="29" t="e">
        <f t="shared" ref="B15:H15" si="12">B201</f>
        <v>#VALUE!</v>
      </c>
      <c r="C15" s="29" t="e">
        <f t="shared" si="12"/>
        <v>#VALUE!</v>
      </c>
      <c r="D15" s="29" t="e">
        <f t="shared" si="12"/>
        <v>#VALUE!</v>
      </c>
      <c r="E15" s="29" t="e">
        <f t="shared" si="12"/>
        <v>#VALUE!</v>
      </c>
      <c r="F15" s="29" t="e">
        <f t="shared" si="12"/>
        <v>#VALUE!</v>
      </c>
      <c r="G15" s="29" t="e">
        <f t="shared" si="12"/>
        <v>#VALUE!</v>
      </c>
      <c r="H15" s="29" t="e">
        <f t="shared" si="12"/>
        <v>#VALUE!</v>
      </c>
      <c r="I15" s="28"/>
    </row>
    <row r="16" spans="1:9" ht="15.75" customHeight="1" x14ac:dyDescent="0.25">
      <c r="A16" s="3" t="s">
        <v>40</v>
      </c>
      <c r="B16" s="29" t="e">
        <f t="shared" ref="B16:H16" si="13">B218</f>
        <v>#VALUE!</v>
      </c>
      <c r="C16" s="29" t="e">
        <f t="shared" si="13"/>
        <v>#VALUE!</v>
      </c>
      <c r="D16" s="29" t="e">
        <f t="shared" si="13"/>
        <v>#VALUE!</v>
      </c>
      <c r="E16" s="29" t="e">
        <f t="shared" si="13"/>
        <v>#VALUE!</v>
      </c>
      <c r="F16" s="29" t="e">
        <f t="shared" si="13"/>
        <v>#VALUE!</v>
      </c>
      <c r="G16" s="29" t="e">
        <f t="shared" si="13"/>
        <v>#VALUE!</v>
      </c>
      <c r="H16" s="29" t="e">
        <f t="shared" si="13"/>
        <v>#VALUE!</v>
      </c>
      <c r="I16" s="28"/>
    </row>
    <row r="17" spans="1:26" ht="15.75" customHeight="1" x14ac:dyDescent="0.25">
      <c r="A17" s="3" t="s">
        <v>41</v>
      </c>
      <c r="B17" s="29" t="e">
        <f t="shared" ref="B17:H17" si="14">B186</f>
        <v>#VALUE!</v>
      </c>
      <c r="C17" s="29" t="e">
        <f t="shared" si="14"/>
        <v>#VALUE!</v>
      </c>
      <c r="D17" s="29" t="e">
        <f t="shared" si="14"/>
        <v>#VALUE!</v>
      </c>
      <c r="E17" s="29" t="e">
        <f t="shared" si="14"/>
        <v>#VALUE!</v>
      </c>
      <c r="F17" s="29" t="e">
        <f t="shared" si="14"/>
        <v>#VALUE!</v>
      </c>
      <c r="G17" s="29" t="e">
        <f t="shared" si="14"/>
        <v>#VALUE!</v>
      </c>
      <c r="H17" s="29" t="e">
        <f t="shared" si="14"/>
        <v>#VALUE!</v>
      </c>
      <c r="I17" s="28"/>
    </row>
    <row r="18" spans="1:26" ht="15.75" customHeight="1" x14ac:dyDescent="0.25">
      <c r="B18" s="30"/>
      <c r="C18" s="30"/>
      <c r="D18" s="30"/>
      <c r="E18" s="30"/>
      <c r="F18" s="30"/>
      <c r="G18" s="30"/>
      <c r="H18" s="30"/>
      <c r="I18" s="30"/>
    </row>
    <row r="19" spans="1:26" ht="15.75" customHeight="1" x14ac:dyDescent="0.25">
      <c r="B19" s="30"/>
      <c r="C19" s="30"/>
      <c r="D19" s="30"/>
      <c r="E19" s="30"/>
      <c r="F19" s="30"/>
      <c r="G19" s="30"/>
      <c r="H19" s="30"/>
      <c r="I19" s="30"/>
    </row>
    <row r="20" spans="1:26" ht="15.75" customHeight="1" x14ac:dyDescent="0.25">
      <c r="A20" s="68" t="s">
        <v>42</v>
      </c>
      <c r="B20" s="63"/>
      <c r="C20" s="63"/>
      <c r="D20" s="63"/>
      <c r="E20" s="63"/>
      <c r="F20" s="30"/>
      <c r="G20" s="30"/>
      <c r="H20" s="30"/>
      <c r="I20" s="30"/>
    </row>
    <row r="21" spans="1:26" ht="15.75" customHeight="1" x14ac:dyDescent="0.25">
      <c r="B21" s="30"/>
      <c r="C21" s="30"/>
      <c r="D21" s="30"/>
      <c r="E21" s="30"/>
      <c r="F21" s="30"/>
      <c r="G21" s="30"/>
      <c r="H21" s="30"/>
      <c r="I21" s="30"/>
    </row>
    <row r="22" spans="1:26" ht="15.75" customHeight="1" x14ac:dyDescent="0.25">
      <c r="B22" s="30"/>
      <c r="C22" s="30"/>
      <c r="D22" s="30"/>
      <c r="E22" s="30"/>
      <c r="F22" s="30"/>
      <c r="G22" s="30"/>
      <c r="H22" s="30"/>
      <c r="I22" s="30"/>
    </row>
    <row r="23" spans="1:26" ht="15.75" customHeight="1" x14ac:dyDescent="0.25">
      <c r="A23" s="31"/>
      <c r="B23" s="32"/>
      <c r="C23" s="32"/>
      <c r="D23" s="32"/>
      <c r="E23" s="32"/>
      <c r="F23" s="32"/>
      <c r="G23" s="32"/>
      <c r="H23" s="32"/>
      <c r="I23" s="32"/>
      <c r="J23" s="31"/>
      <c r="K23" s="31"/>
      <c r="L23" s="31"/>
      <c r="M23" s="31"/>
      <c r="N23" s="31"/>
      <c r="O23" s="31"/>
      <c r="P23" s="31"/>
      <c r="Q23" s="31"/>
      <c r="R23" s="31"/>
      <c r="S23" s="31"/>
      <c r="T23" s="31"/>
      <c r="U23" s="31"/>
      <c r="V23" s="31"/>
      <c r="W23" s="31"/>
      <c r="X23" s="31"/>
      <c r="Y23" s="31"/>
      <c r="Z23" s="31"/>
    </row>
    <row r="24" spans="1:26" ht="15.75" customHeight="1" x14ac:dyDescent="0.25">
      <c r="A24" s="1"/>
      <c r="B24" s="33"/>
      <c r="C24" s="33"/>
      <c r="D24" s="33"/>
      <c r="E24" s="33"/>
      <c r="F24" s="33"/>
      <c r="G24" s="33"/>
      <c r="H24" s="33"/>
      <c r="I24" s="33"/>
      <c r="J24" s="1"/>
      <c r="K24" s="1"/>
      <c r="L24" s="1"/>
      <c r="M24" s="1"/>
      <c r="N24" s="1"/>
      <c r="O24" s="1"/>
    </row>
    <row r="25" spans="1:26" ht="15.75" customHeight="1" x14ac:dyDescent="0.3">
      <c r="A25" s="34" t="s">
        <v>43</v>
      </c>
      <c r="B25" s="35"/>
      <c r="C25" s="35"/>
      <c r="D25" s="35"/>
      <c r="E25" s="35"/>
      <c r="F25" s="35"/>
      <c r="G25" s="35"/>
      <c r="H25" s="35"/>
      <c r="I25" s="35"/>
      <c r="J25" s="1"/>
      <c r="K25" s="1"/>
      <c r="L25" s="1"/>
      <c r="M25" s="1"/>
      <c r="N25" s="1"/>
      <c r="O25" s="1"/>
    </row>
    <row r="26" spans="1:26" ht="15.75" customHeight="1" x14ac:dyDescent="0.25">
      <c r="A26" s="36"/>
      <c r="B26" s="37" t="s">
        <v>11</v>
      </c>
      <c r="C26" s="37" t="s">
        <v>12</v>
      </c>
      <c r="D26" s="37" t="s">
        <v>13</v>
      </c>
      <c r="E26" s="37" t="s">
        <v>14</v>
      </c>
      <c r="F26" s="37" t="s">
        <v>15</v>
      </c>
      <c r="G26" s="37" t="s">
        <v>16</v>
      </c>
      <c r="H26" s="37" t="s">
        <v>17</v>
      </c>
      <c r="I26" s="37" t="s">
        <v>18</v>
      </c>
      <c r="J26" s="1"/>
      <c r="K26" s="1"/>
      <c r="L26" s="1"/>
      <c r="M26" s="1"/>
      <c r="N26" s="1"/>
      <c r="O26" s="1"/>
    </row>
    <row r="27" spans="1:26" ht="15.75" customHeight="1" x14ac:dyDescent="0.25">
      <c r="A27" s="38" t="s">
        <v>44</v>
      </c>
      <c r="B27" s="23" t="str">
        <f>$B$2</f>
        <v>Indian</v>
      </c>
      <c r="C27" s="23" t="str">
        <f>$C$2</f>
        <v>Asian</v>
      </c>
      <c r="D27" s="23" t="str">
        <f>$D$2</f>
        <v>Black</v>
      </c>
      <c r="E27" s="23" t="str">
        <f>$E$2</f>
        <v>Hispanic</v>
      </c>
      <c r="F27" s="23" t="str">
        <f>$F$2</f>
        <v>Pacific Islander</v>
      </c>
      <c r="G27" s="23" t="str">
        <f>$G$2</f>
        <v>Two or More</v>
      </c>
      <c r="H27" s="23" t="str">
        <f>$H$2</f>
        <v>White</v>
      </c>
      <c r="I27" s="23">
        <f>$I$2</f>
        <v>0</v>
      </c>
      <c r="J27" s="1"/>
      <c r="K27" s="1"/>
      <c r="L27" s="1"/>
      <c r="M27" s="1"/>
      <c r="N27" s="1"/>
      <c r="O27" s="1"/>
    </row>
    <row r="28" spans="1:26" ht="15.75" customHeight="1" x14ac:dyDescent="0.25">
      <c r="A28" s="38" t="s">
        <v>43</v>
      </c>
      <c r="B28" s="23">
        <f>'Step 3. Summary Count Categorie'!B14</f>
        <v>0</v>
      </c>
      <c r="C28" s="23">
        <f>'Step 3. Summary Count Categorie'!C14</f>
        <v>0</v>
      </c>
      <c r="D28" s="23">
        <f>'Step 3. Summary Count Categorie'!D14</f>
        <v>0</v>
      </c>
      <c r="E28" s="23">
        <f>'Step 3. Summary Count Categorie'!E14</f>
        <v>0</v>
      </c>
      <c r="F28" s="23">
        <f>'Step 3. Summary Count Categorie'!F14</f>
        <v>0</v>
      </c>
      <c r="G28" s="23">
        <f>'Step 3. Summary Count Categorie'!G14</f>
        <v>0</v>
      </c>
      <c r="H28" s="23">
        <f>'Step 3. Summary Count Categorie'!H14</f>
        <v>0</v>
      </c>
      <c r="I28" s="23">
        <f>'Step 3. Summary Count Categorie'!I14</f>
        <v>0</v>
      </c>
      <c r="J28" s="1"/>
      <c r="K28" s="1"/>
      <c r="L28" s="1"/>
      <c r="M28" s="1"/>
      <c r="N28" s="1"/>
      <c r="O28" s="1"/>
    </row>
    <row r="29" spans="1:26" ht="15.75" customHeight="1" x14ac:dyDescent="0.3">
      <c r="A29" s="39" t="s">
        <v>45</v>
      </c>
      <c r="B29" s="40" t="e">
        <f t="shared" ref="B29:I29" si="15">IF(B$2=0,"0",ROUND((B28/B$2)*100,2))</f>
        <v>#VALUE!</v>
      </c>
      <c r="C29" s="40" t="e">
        <f t="shared" si="15"/>
        <v>#VALUE!</v>
      </c>
      <c r="D29" s="40" t="e">
        <f t="shared" si="15"/>
        <v>#VALUE!</v>
      </c>
      <c r="E29" s="40" t="e">
        <f t="shared" si="15"/>
        <v>#VALUE!</v>
      </c>
      <c r="F29" s="40" t="e">
        <f t="shared" si="15"/>
        <v>#VALUE!</v>
      </c>
      <c r="G29" s="40" t="e">
        <f t="shared" si="15"/>
        <v>#VALUE!</v>
      </c>
      <c r="H29" s="40" t="e">
        <f t="shared" si="15"/>
        <v>#VALUE!</v>
      </c>
      <c r="I29" s="40" t="str">
        <f t="shared" si="15"/>
        <v>0</v>
      </c>
      <c r="J29" s="1"/>
      <c r="K29" s="1"/>
      <c r="L29" s="1"/>
      <c r="M29" s="1"/>
      <c r="N29" s="1"/>
      <c r="O29" s="1"/>
    </row>
    <row r="30" spans="1:26" ht="15.75" customHeight="1" x14ac:dyDescent="0.25">
      <c r="A30" s="22" t="s">
        <v>46</v>
      </c>
      <c r="B30" s="41" t="e">
        <f t="shared" ref="B30:H30" si="16">$I$2-B$2</f>
        <v>#VALUE!</v>
      </c>
      <c r="C30" s="41" t="e">
        <f t="shared" si="16"/>
        <v>#VALUE!</v>
      </c>
      <c r="D30" s="41" t="e">
        <f t="shared" si="16"/>
        <v>#VALUE!</v>
      </c>
      <c r="E30" s="41" t="e">
        <f t="shared" si="16"/>
        <v>#VALUE!</v>
      </c>
      <c r="F30" s="41" t="e">
        <f t="shared" si="16"/>
        <v>#VALUE!</v>
      </c>
      <c r="G30" s="41" t="e">
        <f t="shared" si="16"/>
        <v>#VALUE!</v>
      </c>
      <c r="H30" s="41" t="e">
        <f t="shared" si="16"/>
        <v>#VALUE!</v>
      </c>
      <c r="I30" s="42"/>
      <c r="J30" s="1"/>
      <c r="K30" s="1"/>
      <c r="L30" s="1"/>
      <c r="M30" s="1"/>
      <c r="N30" s="1"/>
      <c r="O30" s="1"/>
    </row>
    <row r="31" spans="1:26" ht="15.75" customHeight="1" x14ac:dyDescent="0.25">
      <c r="A31" s="22" t="s">
        <v>47</v>
      </c>
      <c r="B31" s="41">
        <f t="shared" ref="B31:H31" si="17">$I28-B28</f>
        <v>0</v>
      </c>
      <c r="C31" s="41">
        <f t="shared" si="17"/>
        <v>0</v>
      </c>
      <c r="D31" s="41">
        <f t="shared" si="17"/>
        <v>0</v>
      </c>
      <c r="E31" s="41">
        <f t="shared" si="17"/>
        <v>0</v>
      </c>
      <c r="F31" s="41">
        <f t="shared" si="17"/>
        <v>0</v>
      </c>
      <c r="G31" s="41">
        <f t="shared" si="17"/>
        <v>0</v>
      </c>
      <c r="H31" s="41">
        <f t="shared" si="17"/>
        <v>0</v>
      </c>
      <c r="I31" s="42"/>
      <c r="J31" s="1"/>
      <c r="K31" s="1"/>
      <c r="L31" s="1"/>
      <c r="M31" s="1"/>
      <c r="N31" s="1"/>
      <c r="O31" s="1"/>
    </row>
    <row r="32" spans="1:26" ht="15.75" customHeight="1" x14ac:dyDescent="0.3">
      <c r="A32" s="43" t="s">
        <v>48</v>
      </c>
      <c r="B32" s="25" t="e">
        <f t="shared" ref="B32:H32" si="18">IF(B$2=0,"0",ROUND((B28/B$2)/(B31/B30),2))</f>
        <v>#VALUE!</v>
      </c>
      <c r="C32" s="25" t="e">
        <f t="shared" si="18"/>
        <v>#VALUE!</v>
      </c>
      <c r="D32" s="25" t="e">
        <f t="shared" si="18"/>
        <v>#VALUE!</v>
      </c>
      <c r="E32" s="25" t="e">
        <f t="shared" si="18"/>
        <v>#VALUE!</v>
      </c>
      <c r="F32" s="25" t="e">
        <f t="shared" si="18"/>
        <v>#VALUE!</v>
      </c>
      <c r="G32" s="25" t="e">
        <f t="shared" si="18"/>
        <v>#VALUE!</v>
      </c>
      <c r="H32" s="25" t="e">
        <f t="shared" si="18"/>
        <v>#VALUE!</v>
      </c>
      <c r="I32" s="44"/>
      <c r="J32" s="1"/>
      <c r="K32" s="1"/>
      <c r="L32" s="1"/>
      <c r="M32" s="1"/>
      <c r="N32" s="1"/>
      <c r="O32" s="1"/>
    </row>
    <row r="33" spans="1:15" ht="15.75" customHeight="1" x14ac:dyDescent="0.25">
      <c r="A33" s="1"/>
      <c r="B33" s="33"/>
      <c r="C33" s="33"/>
      <c r="D33" s="33"/>
      <c r="E33" s="33"/>
      <c r="F33" s="33"/>
      <c r="G33" s="33"/>
      <c r="H33" s="33"/>
      <c r="I33" s="33"/>
      <c r="J33" s="1"/>
      <c r="K33" s="1"/>
      <c r="L33" s="1"/>
      <c r="M33" s="1"/>
      <c r="N33" s="1"/>
      <c r="O33" s="1"/>
    </row>
    <row r="34" spans="1:15" ht="15.75" customHeight="1" x14ac:dyDescent="0.25">
      <c r="A34" s="1"/>
      <c r="B34" s="33"/>
      <c r="C34" s="33"/>
      <c r="D34" s="33"/>
      <c r="E34" s="33"/>
      <c r="F34" s="33"/>
      <c r="G34" s="33"/>
      <c r="H34" s="33"/>
      <c r="I34" s="33"/>
      <c r="J34" s="1"/>
      <c r="K34" s="1"/>
      <c r="L34" s="1"/>
      <c r="M34" s="1"/>
      <c r="N34" s="1"/>
      <c r="O34" s="1"/>
    </row>
    <row r="35" spans="1:15" ht="15.75" customHeight="1" x14ac:dyDescent="0.25">
      <c r="A35" s="1"/>
      <c r="B35" s="33"/>
      <c r="C35" s="33"/>
      <c r="D35" s="33"/>
      <c r="E35" s="33"/>
      <c r="F35" s="33"/>
      <c r="G35" s="33"/>
      <c r="H35" s="33"/>
      <c r="I35" s="33"/>
      <c r="J35" s="1"/>
      <c r="K35" s="1"/>
      <c r="L35" s="1"/>
      <c r="M35" s="1"/>
      <c r="N35" s="1"/>
      <c r="O35" s="1"/>
    </row>
    <row r="36" spans="1:15" ht="15.75" customHeight="1" x14ac:dyDescent="0.25">
      <c r="A36" s="1"/>
      <c r="B36" s="33"/>
      <c r="C36" s="33"/>
      <c r="D36" s="33"/>
      <c r="E36" s="33"/>
      <c r="F36" s="33"/>
      <c r="G36" s="33"/>
      <c r="H36" s="33"/>
      <c r="I36" s="33"/>
      <c r="J36" s="1"/>
      <c r="K36" s="1"/>
      <c r="L36" s="1"/>
      <c r="M36" s="1"/>
      <c r="N36" s="1"/>
      <c r="O36" s="1"/>
    </row>
    <row r="37" spans="1:15" ht="15.75" customHeight="1" x14ac:dyDescent="0.25">
      <c r="A37" s="1"/>
      <c r="B37" s="33"/>
      <c r="C37" s="33"/>
      <c r="D37" s="33"/>
      <c r="E37" s="33"/>
      <c r="F37" s="33"/>
      <c r="G37" s="33"/>
      <c r="H37" s="33"/>
      <c r="I37" s="33"/>
      <c r="J37" s="1"/>
      <c r="K37" s="1"/>
      <c r="L37" s="1"/>
      <c r="M37" s="1"/>
      <c r="N37" s="1"/>
      <c r="O37" s="1"/>
    </row>
    <row r="38" spans="1:15" ht="15.75" customHeight="1" x14ac:dyDescent="0.25">
      <c r="A38" s="1"/>
      <c r="B38" s="33"/>
      <c r="C38" s="33"/>
      <c r="D38" s="33"/>
      <c r="E38" s="33"/>
      <c r="F38" s="33"/>
      <c r="G38" s="33"/>
      <c r="H38" s="33"/>
      <c r="I38" s="33"/>
      <c r="J38" s="1"/>
      <c r="K38" s="1"/>
      <c r="L38" s="1"/>
      <c r="M38" s="1"/>
      <c r="N38" s="1"/>
      <c r="O38" s="1"/>
    </row>
    <row r="39" spans="1:15" ht="15.75" customHeight="1" x14ac:dyDescent="0.25">
      <c r="A39" s="1"/>
      <c r="B39" s="33"/>
      <c r="C39" s="33"/>
      <c r="D39" s="33"/>
      <c r="E39" s="33"/>
      <c r="F39" s="33"/>
      <c r="G39" s="33"/>
      <c r="H39" s="33"/>
      <c r="I39" s="33"/>
      <c r="J39" s="1"/>
      <c r="K39" s="1"/>
      <c r="L39" s="1"/>
      <c r="M39" s="1"/>
      <c r="N39" s="1"/>
      <c r="O39" s="1"/>
    </row>
    <row r="40" spans="1:15" ht="15.75" customHeight="1" x14ac:dyDescent="0.25">
      <c r="A40" s="1"/>
      <c r="B40" s="33"/>
      <c r="C40" s="33"/>
      <c r="D40" s="33"/>
      <c r="E40" s="33"/>
      <c r="F40" s="33"/>
      <c r="G40" s="33"/>
      <c r="H40" s="33"/>
      <c r="I40" s="33"/>
      <c r="J40" s="1"/>
      <c r="K40" s="1"/>
      <c r="L40" s="1"/>
      <c r="M40" s="1"/>
      <c r="N40" s="1"/>
      <c r="O40" s="1"/>
    </row>
    <row r="41" spans="1:15" ht="15.75" customHeight="1" x14ac:dyDescent="0.25">
      <c r="A41" s="1"/>
      <c r="B41" s="33"/>
      <c r="C41" s="33"/>
      <c r="D41" s="33"/>
      <c r="E41" s="33"/>
      <c r="F41" s="33"/>
      <c r="G41" s="33"/>
      <c r="H41" s="33"/>
      <c r="I41" s="33"/>
      <c r="J41" s="1"/>
      <c r="K41" s="1"/>
      <c r="L41" s="1"/>
      <c r="M41" s="1"/>
      <c r="N41" s="1"/>
      <c r="O41" s="1"/>
    </row>
    <row r="42" spans="1:15" ht="15.75" customHeight="1" x14ac:dyDescent="0.25">
      <c r="A42" s="1"/>
      <c r="B42" s="33"/>
      <c r="C42" s="33"/>
      <c r="D42" s="33"/>
      <c r="E42" s="33"/>
      <c r="F42" s="33"/>
      <c r="G42" s="33"/>
      <c r="H42" s="33"/>
      <c r="I42" s="33"/>
      <c r="J42" s="1"/>
      <c r="K42" s="1"/>
      <c r="L42" s="1"/>
      <c r="M42" s="1"/>
      <c r="N42" s="1"/>
      <c r="O42" s="1"/>
    </row>
    <row r="43" spans="1:15" ht="15.75" customHeight="1" x14ac:dyDescent="0.25">
      <c r="A43" s="1"/>
      <c r="B43" s="33"/>
      <c r="C43" s="33"/>
      <c r="D43" s="33"/>
      <c r="E43" s="33"/>
      <c r="F43" s="33"/>
      <c r="G43" s="33"/>
      <c r="H43" s="33"/>
      <c r="I43" s="33"/>
      <c r="J43" s="1"/>
      <c r="K43" s="1"/>
      <c r="L43" s="1"/>
      <c r="M43" s="1"/>
      <c r="N43" s="1"/>
      <c r="O43" s="1"/>
    </row>
    <row r="44" spans="1:15" ht="15.75" customHeight="1" x14ac:dyDescent="0.25">
      <c r="A44" s="1"/>
      <c r="B44" s="33"/>
      <c r="C44" s="33"/>
      <c r="D44" s="33"/>
      <c r="E44" s="33"/>
      <c r="F44" s="33"/>
      <c r="G44" s="33"/>
      <c r="H44" s="33"/>
      <c r="I44" s="33"/>
      <c r="J44" s="1"/>
      <c r="K44" s="1"/>
      <c r="L44" s="1"/>
      <c r="M44" s="1"/>
      <c r="N44" s="1"/>
      <c r="O44" s="1"/>
    </row>
    <row r="45" spans="1:15" ht="15.75" customHeight="1" x14ac:dyDescent="0.3">
      <c r="A45" s="34" t="s">
        <v>28</v>
      </c>
      <c r="B45" s="35"/>
      <c r="C45" s="35"/>
      <c r="D45" s="35"/>
      <c r="E45" s="35"/>
      <c r="F45" s="35"/>
      <c r="G45" s="35"/>
      <c r="H45" s="35"/>
      <c r="I45" s="35"/>
      <c r="J45" s="1"/>
      <c r="K45" s="1"/>
      <c r="L45" s="1"/>
      <c r="M45" s="1"/>
      <c r="N45" s="1"/>
      <c r="O45" s="1"/>
    </row>
    <row r="46" spans="1:15" ht="15.75" customHeight="1" x14ac:dyDescent="0.25">
      <c r="A46" s="36"/>
      <c r="B46" s="37" t="s">
        <v>11</v>
      </c>
      <c r="C46" s="37" t="s">
        <v>12</v>
      </c>
      <c r="D46" s="37" t="s">
        <v>13</v>
      </c>
      <c r="E46" s="37" t="s">
        <v>14</v>
      </c>
      <c r="F46" s="37" t="s">
        <v>15</v>
      </c>
      <c r="G46" s="37" t="s">
        <v>16</v>
      </c>
      <c r="H46" s="37" t="s">
        <v>17</v>
      </c>
      <c r="I46" s="37" t="s">
        <v>18</v>
      </c>
      <c r="J46" s="1"/>
      <c r="K46" s="1"/>
      <c r="L46" s="1"/>
      <c r="M46" s="1"/>
      <c r="N46" s="1"/>
      <c r="O46" s="1"/>
    </row>
    <row r="47" spans="1:15" ht="15.75" customHeight="1" x14ac:dyDescent="0.25">
      <c r="A47" s="38" t="s">
        <v>44</v>
      </c>
      <c r="B47" s="23" t="str">
        <f>$B$2</f>
        <v>Indian</v>
      </c>
      <c r="C47" s="23" t="str">
        <f>$C$2</f>
        <v>Asian</v>
      </c>
      <c r="D47" s="23" t="str">
        <f>$D$2</f>
        <v>Black</v>
      </c>
      <c r="E47" s="23" t="str">
        <f>$E$2</f>
        <v>Hispanic</v>
      </c>
      <c r="F47" s="23" t="str">
        <f>$F$2</f>
        <v>Pacific Islander</v>
      </c>
      <c r="G47" s="23" t="str">
        <f>$G$2</f>
        <v>Two or More</v>
      </c>
      <c r="H47" s="23" t="str">
        <f>$H$2</f>
        <v>White</v>
      </c>
      <c r="I47" s="23">
        <f>$I$2</f>
        <v>0</v>
      </c>
      <c r="J47" s="1"/>
      <c r="K47" s="1"/>
      <c r="L47" s="1"/>
      <c r="M47" s="1"/>
      <c r="N47" s="1"/>
      <c r="O47" s="1"/>
    </row>
    <row r="48" spans="1:15" ht="15.75" customHeight="1" x14ac:dyDescent="0.25">
      <c r="A48" s="38" t="s">
        <v>28</v>
      </c>
      <c r="B48" s="23">
        <f>'Step 3. Summary Count Categorie'!B15</f>
        <v>0</v>
      </c>
      <c r="C48" s="23">
        <f>'Step 3. Summary Count Categorie'!C15</f>
        <v>0</v>
      </c>
      <c r="D48" s="23">
        <f>'Step 3. Summary Count Categorie'!D15</f>
        <v>0</v>
      </c>
      <c r="E48" s="23">
        <f>'Step 3. Summary Count Categorie'!E15</f>
        <v>0</v>
      </c>
      <c r="F48" s="23">
        <f>'Step 3. Summary Count Categorie'!F15</f>
        <v>0</v>
      </c>
      <c r="G48" s="23">
        <f>'Step 3. Summary Count Categorie'!G15</f>
        <v>0</v>
      </c>
      <c r="H48" s="23">
        <f>'Step 3. Summary Count Categorie'!H15</f>
        <v>0</v>
      </c>
      <c r="I48" s="23">
        <f>'Step 3. Summary Count Categorie'!I15</f>
        <v>0</v>
      </c>
      <c r="J48" s="1"/>
      <c r="K48" s="1"/>
      <c r="L48" s="1"/>
      <c r="M48" s="1"/>
      <c r="N48" s="1"/>
      <c r="O48" s="1"/>
    </row>
    <row r="49" spans="1:15" ht="15.75" customHeight="1" x14ac:dyDescent="0.3">
      <c r="A49" s="39" t="s">
        <v>49</v>
      </c>
      <c r="B49" s="45" t="e">
        <f t="shared" ref="B49:I49" si="19">IF(B$2=0,"0",ROUND((B48/B$2)*100,2))</f>
        <v>#VALUE!</v>
      </c>
      <c r="C49" s="45" t="e">
        <f t="shared" si="19"/>
        <v>#VALUE!</v>
      </c>
      <c r="D49" s="45" t="e">
        <f t="shared" si="19"/>
        <v>#VALUE!</v>
      </c>
      <c r="E49" s="45" t="e">
        <f t="shared" si="19"/>
        <v>#VALUE!</v>
      </c>
      <c r="F49" s="45" t="e">
        <f t="shared" si="19"/>
        <v>#VALUE!</v>
      </c>
      <c r="G49" s="45" t="e">
        <f t="shared" si="19"/>
        <v>#VALUE!</v>
      </c>
      <c r="H49" s="45" t="e">
        <f t="shared" si="19"/>
        <v>#VALUE!</v>
      </c>
      <c r="I49" s="45" t="str">
        <f t="shared" si="19"/>
        <v>0</v>
      </c>
      <c r="J49" s="1"/>
      <c r="K49" s="1"/>
      <c r="L49" s="1"/>
      <c r="M49" s="1"/>
      <c r="N49" s="1"/>
      <c r="O49" s="1"/>
    </row>
    <row r="50" spans="1:15" ht="15.75" customHeight="1" x14ac:dyDescent="0.25">
      <c r="A50" s="22" t="s">
        <v>46</v>
      </c>
      <c r="B50" s="41" t="e">
        <f t="shared" ref="B50:H50" si="20">$I$2-B$2</f>
        <v>#VALUE!</v>
      </c>
      <c r="C50" s="41" t="e">
        <f t="shared" si="20"/>
        <v>#VALUE!</v>
      </c>
      <c r="D50" s="41" t="e">
        <f t="shared" si="20"/>
        <v>#VALUE!</v>
      </c>
      <c r="E50" s="41" t="e">
        <f t="shared" si="20"/>
        <v>#VALUE!</v>
      </c>
      <c r="F50" s="41" t="e">
        <f t="shared" si="20"/>
        <v>#VALUE!</v>
      </c>
      <c r="G50" s="41" t="e">
        <f t="shared" si="20"/>
        <v>#VALUE!</v>
      </c>
      <c r="H50" s="41" t="e">
        <f t="shared" si="20"/>
        <v>#VALUE!</v>
      </c>
      <c r="I50" s="28"/>
      <c r="J50" s="1"/>
      <c r="K50" s="1"/>
      <c r="L50" s="1"/>
      <c r="M50" s="1"/>
      <c r="N50" s="1"/>
      <c r="O50" s="1"/>
    </row>
    <row r="51" spans="1:15" ht="15.75" customHeight="1" x14ac:dyDescent="0.25">
      <c r="A51" s="22" t="s">
        <v>50</v>
      </c>
      <c r="B51" s="41">
        <f t="shared" ref="B51:H51" si="21">$I48-B48</f>
        <v>0</v>
      </c>
      <c r="C51" s="41">
        <f t="shared" si="21"/>
        <v>0</v>
      </c>
      <c r="D51" s="41">
        <f t="shared" si="21"/>
        <v>0</v>
      </c>
      <c r="E51" s="41">
        <f t="shared" si="21"/>
        <v>0</v>
      </c>
      <c r="F51" s="41">
        <f t="shared" si="21"/>
        <v>0</v>
      </c>
      <c r="G51" s="41">
        <f t="shared" si="21"/>
        <v>0</v>
      </c>
      <c r="H51" s="41">
        <f t="shared" si="21"/>
        <v>0</v>
      </c>
      <c r="I51" s="28"/>
      <c r="J51" s="1"/>
      <c r="K51" s="1"/>
      <c r="L51" s="1"/>
      <c r="M51" s="1"/>
      <c r="N51" s="1"/>
      <c r="O51" s="1"/>
    </row>
    <row r="52" spans="1:15" ht="15.75" customHeight="1" x14ac:dyDescent="0.3">
      <c r="A52" s="43" t="s">
        <v>51</v>
      </c>
      <c r="B52" s="25" t="e">
        <f t="shared" ref="B52:H52" si="22">IF(B$2=0,"0",ROUND((B48/B$2)/(B51/B50),2))</f>
        <v>#VALUE!</v>
      </c>
      <c r="C52" s="25" t="e">
        <f t="shared" si="22"/>
        <v>#VALUE!</v>
      </c>
      <c r="D52" s="25" t="e">
        <f t="shared" si="22"/>
        <v>#VALUE!</v>
      </c>
      <c r="E52" s="25" t="e">
        <f t="shared" si="22"/>
        <v>#VALUE!</v>
      </c>
      <c r="F52" s="25" t="e">
        <f t="shared" si="22"/>
        <v>#VALUE!</v>
      </c>
      <c r="G52" s="25" t="e">
        <f t="shared" si="22"/>
        <v>#VALUE!</v>
      </c>
      <c r="H52" s="25" t="e">
        <f t="shared" si="22"/>
        <v>#VALUE!</v>
      </c>
      <c r="I52" s="44"/>
      <c r="J52" s="1"/>
      <c r="K52" s="1"/>
      <c r="L52" s="1"/>
      <c r="M52" s="1"/>
      <c r="N52" s="1"/>
      <c r="O52" s="1"/>
    </row>
    <row r="53" spans="1:15" ht="15.75" customHeight="1" x14ac:dyDescent="0.25">
      <c r="A53" s="1"/>
      <c r="B53" s="33"/>
      <c r="C53" s="33"/>
      <c r="D53" s="33"/>
      <c r="E53" s="33"/>
      <c r="F53" s="33"/>
      <c r="G53" s="33"/>
      <c r="H53" s="33"/>
      <c r="I53" s="33"/>
      <c r="J53" s="1"/>
      <c r="K53" s="1"/>
      <c r="L53" s="1"/>
      <c r="M53" s="1"/>
      <c r="N53" s="1"/>
      <c r="O53" s="1"/>
    </row>
    <row r="54" spans="1:15" ht="15.75" customHeight="1" x14ac:dyDescent="0.25">
      <c r="A54" s="1"/>
      <c r="B54" s="33"/>
      <c r="C54" s="33"/>
      <c r="D54" s="33"/>
      <c r="E54" s="33"/>
      <c r="F54" s="33"/>
      <c r="G54" s="33"/>
      <c r="H54" s="33"/>
      <c r="I54" s="33"/>
      <c r="J54" s="1"/>
      <c r="K54" s="1"/>
      <c r="L54" s="1"/>
      <c r="M54" s="1"/>
      <c r="N54" s="1"/>
      <c r="O54" s="1"/>
    </row>
    <row r="55" spans="1:15" ht="15.75" customHeight="1" x14ac:dyDescent="0.25">
      <c r="A55" s="1"/>
      <c r="B55" s="33"/>
      <c r="C55" s="33"/>
      <c r="D55" s="33"/>
      <c r="E55" s="33"/>
      <c r="F55" s="33"/>
      <c r="G55" s="33"/>
      <c r="H55" s="33"/>
      <c r="I55" s="33"/>
      <c r="J55" s="1"/>
      <c r="K55" s="1"/>
      <c r="L55" s="1"/>
      <c r="M55" s="1"/>
      <c r="N55" s="1"/>
      <c r="O55" s="1"/>
    </row>
    <row r="56" spans="1:15" ht="15.75" customHeight="1" x14ac:dyDescent="0.25">
      <c r="A56" s="1"/>
      <c r="B56" s="33"/>
      <c r="C56" s="33"/>
      <c r="D56" s="33"/>
      <c r="E56" s="33"/>
      <c r="F56" s="33"/>
      <c r="G56" s="33"/>
      <c r="H56" s="33"/>
      <c r="I56" s="33"/>
      <c r="J56" s="1"/>
      <c r="K56" s="1"/>
      <c r="L56" s="1"/>
      <c r="M56" s="1"/>
      <c r="N56" s="1"/>
      <c r="O56" s="1"/>
    </row>
    <row r="57" spans="1:15" ht="15.75" customHeight="1" x14ac:dyDescent="0.25">
      <c r="A57" s="1"/>
      <c r="B57" s="33"/>
      <c r="C57" s="33"/>
      <c r="D57" s="33"/>
      <c r="E57" s="33"/>
      <c r="F57" s="33"/>
      <c r="G57" s="33"/>
      <c r="H57" s="33"/>
      <c r="I57" s="33"/>
      <c r="J57" s="1"/>
      <c r="K57" s="1"/>
      <c r="L57" s="1"/>
      <c r="M57" s="1"/>
      <c r="N57" s="1"/>
      <c r="O57" s="1"/>
    </row>
    <row r="58" spans="1:15" ht="15.75" customHeight="1" x14ac:dyDescent="0.25">
      <c r="A58" s="1"/>
      <c r="B58" s="33"/>
      <c r="C58" s="33"/>
      <c r="D58" s="33"/>
      <c r="E58" s="33"/>
      <c r="F58" s="33"/>
      <c r="G58" s="33"/>
      <c r="H58" s="33"/>
      <c r="I58" s="33"/>
      <c r="J58" s="1"/>
      <c r="K58" s="1"/>
      <c r="L58" s="1"/>
      <c r="M58" s="1"/>
      <c r="N58" s="1"/>
      <c r="O58" s="1"/>
    </row>
    <row r="59" spans="1:15" ht="15.75" customHeight="1" x14ac:dyDescent="0.25">
      <c r="A59" s="1"/>
      <c r="B59" s="33"/>
      <c r="C59" s="33"/>
      <c r="D59" s="33"/>
      <c r="E59" s="33"/>
      <c r="F59" s="33"/>
      <c r="G59" s="33"/>
      <c r="H59" s="33"/>
      <c r="I59" s="33"/>
      <c r="J59" s="1"/>
      <c r="K59" s="1"/>
      <c r="L59" s="1"/>
      <c r="M59" s="1"/>
      <c r="N59" s="1"/>
      <c r="O59" s="1"/>
    </row>
    <row r="60" spans="1:15" ht="15.75" customHeight="1" x14ac:dyDescent="0.3">
      <c r="A60" s="34" t="s">
        <v>29</v>
      </c>
      <c r="B60" s="35"/>
      <c r="C60" s="35"/>
      <c r="D60" s="35"/>
      <c r="E60" s="35"/>
      <c r="F60" s="35"/>
      <c r="G60" s="35"/>
      <c r="H60" s="35"/>
      <c r="I60" s="35"/>
      <c r="J60" s="1"/>
      <c r="K60" s="1"/>
      <c r="L60" s="1"/>
      <c r="M60" s="1"/>
      <c r="N60" s="1"/>
      <c r="O60" s="1"/>
    </row>
    <row r="61" spans="1:15" ht="15.75" customHeight="1" x14ac:dyDescent="0.25">
      <c r="A61" s="36"/>
      <c r="B61" s="37" t="s">
        <v>11</v>
      </c>
      <c r="C61" s="37" t="s">
        <v>12</v>
      </c>
      <c r="D61" s="37" t="s">
        <v>13</v>
      </c>
      <c r="E61" s="37" t="s">
        <v>14</v>
      </c>
      <c r="F61" s="37" t="s">
        <v>15</v>
      </c>
      <c r="G61" s="37" t="s">
        <v>16</v>
      </c>
      <c r="H61" s="37" t="s">
        <v>17</v>
      </c>
      <c r="I61" s="37" t="s">
        <v>18</v>
      </c>
      <c r="J61" s="1"/>
      <c r="K61" s="1"/>
      <c r="L61" s="1"/>
      <c r="M61" s="1"/>
      <c r="N61" s="1"/>
      <c r="O61" s="1"/>
    </row>
    <row r="62" spans="1:15" ht="15.75" customHeight="1" x14ac:dyDescent="0.25">
      <c r="A62" s="38" t="s">
        <v>44</v>
      </c>
      <c r="B62" s="23" t="str">
        <f>$B$2</f>
        <v>Indian</v>
      </c>
      <c r="C62" s="23" t="str">
        <f>$C$2</f>
        <v>Asian</v>
      </c>
      <c r="D62" s="23" t="str">
        <f>$D$2</f>
        <v>Black</v>
      </c>
      <c r="E62" s="23" t="str">
        <f>$E$2</f>
        <v>Hispanic</v>
      </c>
      <c r="F62" s="23" t="str">
        <f>$F$2</f>
        <v>Pacific Islander</v>
      </c>
      <c r="G62" s="23" t="str">
        <f>$G$2</f>
        <v>Two or More</v>
      </c>
      <c r="H62" s="23" t="str">
        <f>$H$2</f>
        <v>White</v>
      </c>
      <c r="I62" s="23">
        <f>$I$2</f>
        <v>0</v>
      </c>
      <c r="J62" s="1"/>
      <c r="K62" s="1"/>
      <c r="L62" s="1"/>
      <c r="M62" s="1"/>
      <c r="N62" s="1"/>
      <c r="O62" s="1"/>
    </row>
    <row r="63" spans="1:15" ht="15.75" customHeight="1" x14ac:dyDescent="0.25">
      <c r="A63" s="38" t="s">
        <v>29</v>
      </c>
      <c r="B63" s="23">
        <f>'Step 3. Summary Count Categorie'!B16</f>
        <v>0</v>
      </c>
      <c r="C63" s="23">
        <f>'Step 3. Summary Count Categorie'!C16</f>
        <v>0</v>
      </c>
      <c r="D63" s="23">
        <f>'Step 3. Summary Count Categorie'!D16</f>
        <v>0</v>
      </c>
      <c r="E63" s="23">
        <f>'Step 3. Summary Count Categorie'!E16</f>
        <v>0</v>
      </c>
      <c r="F63" s="23">
        <f>'Step 3. Summary Count Categorie'!F16</f>
        <v>0</v>
      </c>
      <c r="G63" s="23">
        <f>'Step 3. Summary Count Categorie'!G16</f>
        <v>0</v>
      </c>
      <c r="H63" s="23">
        <f>'Step 3. Summary Count Categorie'!H16</f>
        <v>0</v>
      </c>
      <c r="I63" s="23">
        <f>'Step 3. Summary Count Categorie'!I16</f>
        <v>0</v>
      </c>
      <c r="J63" s="1"/>
      <c r="K63" s="1"/>
      <c r="L63" s="1"/>
      <c r="M63" s="1"/>
      <c r="N63" s="1"/>
      <c r="O63" s="1"/>
    </row>
    <row r="64" spans="1:15" ht="15.75" customHeight="1" x14ac:dyDescent="0.3">
      <c r="A64" s="39" t="s">
        <v>52</v>
      </c>
      <c r="B64" s="45" t="e">
        <f t="shared" ref="B64:I64" si="23">IF(B$2=0,"0",ROUND((B63/B$2)*100,2))</f>
        <v>#VALUE!</v>
      </c>
      <c r="C64" s="45" t="e">
        <f t="shared" si="23"/>
        <v>#VALUE!</v>
      </c>
      <c r="D64" s="45" t="e">
        <f t="shared" si="23"/>
        <v>#VALUE!</v>
      </c>
      <c r="E64" s="45" t="e">
        <f t="shared" si="23"/>
        <v>#VALUE!</v>
      </c>
      <c r="F64" s="45" t="e">
        <f t="shared" si="23"/>
        <v>#VALUE!</v>
      </c>
      <c r="G64" s="45" t="e">
        <f t="shared" si="23"/>
        <v>#VALUE!</v>
      </c>
      <c r="H64" s="45" t="e">
        <f t="shared" si="23"/>
        <v>#VALUE!</v>
      </c>
      <c r="I64" s="45" t="str">
        <f t="shared" si="23"/>
        <v>0</v>
      </c>
      <c r="J64" s="1"/>
      <c r="K64" s="1"/>
      <c r="L64" s="1"/>
      <c r="M64" s="1"/>
      <c r="N64" s="1"/>
      <c r="O64" s="1"/>
    </row>
    <row r="65" spans="1:15" ht="15.75" customHeight="1" x14ac:dyDescent="0.25">
      <c r="A65" s="22" t="s">
        <v>46</v>
      </c>
      <c r="B65" s="41" t="e">
        <f t="shared" ref="B65:H65" si="24">$I$2-B$2</f>
        <v>#VALUE!</v>
      </c>
      <c r="C65" s="41" t="e">
        <f t="shared" si="24"/>
        <v>#VALUE!</v>
      </c>
      <c r="D65" s="41" t="e">
        <f t="shared" si="24"/>
        <v>#VALUE!</v>
      </c>
      <c r="E65" s="41" t="e">
        <f t="shared" si="24"/>
        <v>#VALUE!</v>
      </c>
      <c r="F65" s="41" t="e">
        <f t="shared" si="24"/>
        <v>#VALUE!</v>
      </c>
      <c r="G65" s="41" t="e">
        <f t="shared" si="24"/>
        <v>#VALUE!</v>
      </c>
      <c r="H65" s="41" t="e">
        <f t="shared" si="24"/>
        <v>#VALUE!</v>
      </c>
      <c r="I65" s="28"/>
      <c r="J65" s="1"/>
      <c r="K65" s="1"/>
      <c r="L65" s="1"/>
      <c r="M65" s="1"/>
      <c r="N65" s="1"/>
      <c r="O65" s="1"/>
    </row>
    <row r="66" spans="1:15" ht="15.75" customHeight="1" x14ac:dyDescent="0.25">
      <c r="A66" s="22" t="s">
        <v>53</v>
      </c>
      <c r="B66" s="41">
        <f t="shared" ref="B66:H66" si="25">$I63-B63</f>
        <v>0</v>
      </c>
      <c r="C66" s="41">
        <f t="shared" si="25"/>
        <v>0</v>
      </c>
      <c r="D66" s="41">
        <f t="shared" si="25"/>
        <v>0</v>
      </c>
      <c r="E66" s="41">
        <f t="shared" si="25"/>
        <v>0</v>
      </c>
      <c r="F66" s="41">
        <f t="shared" si="25"/>
        <v>0</v>
      </c>
      <c r="G66" s="41">
        <f t="shared" si="25"/>
        <v>0</v>
      </c>
      <c r="H66" s="41">
        <f t="shared" si="25"/>
        <v>0</v>
      </c>
      <c r="I66" s="28"/>
      <c r="J66" s="1"/>
      <c r="K66" s="1"/>
      <c r="L66" s="1"/>
      <c r="M66" s="1"/>
      <c r="N66" s="1"/>
      <c r="O66" s="1"/>
    </row>
    <row r="67" spans="1:15" ht="15.75" customHeight="1" x14ac:dyDescent="0.3">
      <c r="A67" s="43" t="s">
        <v>54</v>
      </c>
      <c r="B67" s="25" t="e">
        <f t="shared" ref="B67:H67" si="26">IF(B$2=0,"0",ROUND((B63/B$2)/(B66/B65),2))</f>
        <v>#VALUE!</v>
      </c>
      <c r="C67" s="25" t="e">
        <f t="shared" si="26"/>
        <v>#VALUE!</v>
      </c>
      <c r="D67" s="25" t="e">
        <f t="shared" si="26"/>
        <v>#VALUE!</v>
      </c>
      <c r="E67" s="25" t="e">
        <f t="shared" si="26"/>
        <v>#VALUE!</v>
      </c>
      <c r="F67" s="25" t="e">
        <f t="shared" si="26"/>
        <v>#VALUE!</v>
      </c>
      <c r="G67" s="25" t="e">
        <f t="shared" si="26"/>
        <v>#VALUE!</v>
      </c>
      <c r="H67" s="25" t="e">
        <f t="shared" si="26"/>
        <v>#VALUE!</v>
      </c>
      <c r="I67" s="44"/>
      <c r="J67" s="1"/>
      <c r="K67" s="1"/>
      <c r="L67" s="1"/>
      <c r="M67" s="1"/>
      <c r="N67" s="1"/>
      <c r="O67" s="1"/>
    </row>
    <row r="68" spans="1:15" ht="15.75" customHeight="1" x14ac:dyDescent="0.25">
      <c r="A68" s="1"/>
      <c r="B68" s="33"/>
      <c r="C68" s="33"/>
      <c r="D68" s="33"/>
      <c r="E68" s="33"/>
      <c r="F68" s="33"/>
      <c r="G68" s="33"/>
      <c r="H68" s="33"/>
      <c r="I68" s="33"/>
      <c r="J68" s="1"/>
      <c r="K68" s="1"/>
      <c r="L68" s="1"/>
      <c r="M68" s="1"/>
      <c r="N68" s="1"/>
      <c r="O68" s="1"/>
    </row>
    <row r="69" spans="1:15" ht="15.75" customHeight="1" x14ac:dyDescent="0.25">
      <c r="A69" s="1"/>
      <c r="B69" s="33"/>
      <c r="C69" s="33"/>
      <c r="D69" s="33"/>
      <c r="E69" s="33"/>
      <c r="F69" s="33"/>
      <c r="G69" s="33"/>
      <c r="H69" s="33"/>
      <c r="I69" s="33"/>
      <c r="J69" s="1"/>
      <c r="K69" s="1"/>
      <c r="L69" s="1"/>
      <c r="M69" s="1"/>
      <c r="N69" s="1"/>
      <c r="O69" s="1"/>
    </row>
    <row r="70" spans="1:15" ht="15.75" customHeight="1" x14ac:dyDescent="0.25">
      <c r="A70" s="1"/>
      <c r="B70" s="33"/>
      <c r="C70" s="33"/>
      <c r="D70" s="33"/>
      <c r="E70" s="33"/>
      <c r="F70" s="33"/>
      <c r="G70" s="33"/>
      <c r="H70" s="33"/>
      <c r="I70" s="33"/>
      <c r="J70" s="1"/>
      <c r="K70" s="1"/>
      <c r="L70" s="1"/>
      <c r="M70" s="1"/>
      <c r="N70" s="1"/>
      <c r="O70" s="1"/>
    </row>
    <row r="71" spans="1:15" ht="15.75" customHeight="1" x14ac:dyDescent="0.25">
      <c r="A71" s="1"/>
      <c r="B71" s="33"/>
      <c r="C71" s="33"/>
      <c r="D71" s="33"/>
      <c r="E71" s="33"/>
      <c r="F71" s="33"/>
      <c r="G71" s="33"/>
      <c r="H71" s="33"/>
      <c r="I71" s="33"/>
      <c r="J71" s="1"/>
      <c r="K71" s="1"/>
      <c r="L71" s="1"/>
      <c r="M71" s="1"/>
      <c r="N71" s="1"/>
      <c r="O71" s="1"/>
    </row>
    <row r="72" spans="1:15" ht="15.75" customHeight="1" x14ac:dyDescent="0.25">
      <c r="A72" s="1"/>
      <c r="B72" s="33"/>
      <c r="C72" s="33"/>
      <c r="D72" s="33"/>
      <c r="E72" s="33"/>
      <c r="F72" s="33"/>
      <c r="G72" s="33"/>
      <c r="H72" s="33"/>
      <c r="I72" s="33"/>
      <c r="J72" s="1"/>
      <c r="K72" s="1"/>
      <c r="L72" s="1"/>
      <c r="M72" s="1"/>
      <c r="N72" s="1"/>
      <c r="O72" s="1"/>
    </row>
    <row r="73" spans="1:15" ht="15.75" customHeight="1" x14ac:dyDescent="0.25">
      <c r="A73" s="1"/>
      <c r="B73" s="33"/>
      <c r="C73" s="33"/>
      <c r="D73" s="33"/>
      <c r="E73" s="33"/>
      <c r="F73" s="33"/>
      <c r="G73" s="33"/>
      <c r="H73" s="33"/>
      <c r="I73" s="33"/>
      <c r="J73" s="1"/>
      <c r="K73" s="1"/>
      <c r="L73" s="1"/>
      <c r="M73" s="1"/>
      <c r="N73" s="1"/>
      <c r="O73" s="1"/>
    </row>
    <row r="74" spans="1:15" ht="15.75" customHeight="1" x14ac:dyDescent="0.3">
      <c r="A74" s="34" t="s">
        <v>55</v>
      </c>
      <c r="B74" s="35"/>
      <c r="C74" s="35"/>
      <c r="D74" s="35"/>
      <c r="E74" s="35"/>
      <c r="F74" s="35"/>
      <c r="G74" s="35"/>
      <c r="H74" s="35"/>
      <c r="I74" s="35"/>
      <c r="J74" s="1"/>
      <c r="K74" s="1"/>
      <c r="L74" s="1"/>
      <c r="M74" s="1"/>
      <c r="N74" s="1"/>
      <c r="O74" s="1"/>
    </row>
    <row r="75" spans="1:15" ht="15.75" customHeight="1" x14ac:dyDescent="0.25">
      <c r="A75" s="36"/>
      <c r="B75" s="37" t="s">
        <v>11</v>
      </c>
      <c r="C75" s="37" t="s">
        <v>12</v>
      </c>
      <c r="D75" s="37" t="s">
        <v>13</v>
      </c>
      <c r="E75" s="37" t="s">
        <v>14</v>
      </c>
      <c r="F75" s="37" t="s">
        <v>15</v>
      </c>
      <c r="G75" s="37" t="s">
        <v>16</v>
      </c>
      <c r="H75" s="37" t="s">
        <v>17</v>
      </c>
      <c r="I75" s="37" t="s">
        <v>18</v>
      </c>
      <c r="J75" s="1"/>
      <c r="K75" s="1"/>
      <c r="L75" s="1"/>
      <c r="M75" s="1"/>
      <c r="N75" s="1"/>
      <c r="O75" s="1"/>
    </row>
    <row r="76" spans="1:15" ht="15.75" customHeight="1" x14ac:dyDescent="0.25">
      <c r="A76" s="38" t="s">
        <v>44</v>
      </c>
      <c r="B76" s="23" t="str">
        <f>$B$2</f>
        <v>Indian</v>
      </c>
      <c r="C76" s="23" t="str">
        <f>$C$2</f>
        <v>Asian</v>
      </c>
      <c r="D76" s="23" t="str">
        <f>$D$2</f>
        <v>Black</v>
      </c>
      <c r="E76" s="23" t="str">
        <f>$E$2</f>
        <v>Hispanic</v>
      </c>
      <c r="F76" s="23" t="str">
        <f>$F$2</f>
        <v>Pacific Islander</v>
      </c>
      <c r="G76" s="23" t="str">
        <f>$G$2</f>
        <v>Two or More</v>
      </c>
      <c r="H76" s="23" t="str">
        <f>$H$2</f>
        <v>White</v>
      </c>
      <c r="I76" s="23">
        <f>$I$2</f>
        <v>0</v>
      </c>
      <c r="J76" s="1"/>
      <c r="K76" s="1"/>
      <c r="L76" s="1"/>
      <c r="M76" s="1"/>
      <c r="N76" s="1"/>
      <c r="O76" s="1"/>
    </row>
    <row r="77" spans="1:15" ht="15.75" customHeight="1" x14ac:dyDescent="0.25">
      <c r="A77" s="38" t="s">
        <v>30</v>
      </c>
      <c r="B77" s="23">
        <f>'Step 3. Summary Count Categorie'!B17</f>
        <v>0</v>
      </c>
      <c r="C77" s="23">
        <f>'Step 3. Summary Count Categorie'!C17</f>
        <v>0</v>
      </c>
      <c r="D77" s="23">
        <f>'Step 3. Summary Count Categorie'!D17</f>
        <v>0</v>
      </c>
      <c r="E77" s="23">
        <f>'Step 3. Summary Count Categorie'!E17</f>
        <v>0</v>
      </c>
      <c r="F77" s="23">
        <f>'Step 3. Summary Count Categorie'!F17</f>
        <v>0</v>
      </c>
      <c r="G77" s="23">
        <f>'Step 3. Summary Count Categorie'!G17</f>
        <v>0</v>
      </c>
      <c r="H77" s="23">
        <f>'Step 3. Summary Count Categorie'!H17</f>
        <v>0</v>
      </c>
      <c r="I77" s="23">
        <f>'Step 3. Summary Count Categorie'!I17</f>
        <v>0</v>
      </c>
      <c r="J77" s="1"/>
      <c r="K77" s="1"/>
      <c r="L77" s="1"/>
      <c r="M77" s="1"/>
      <c r="N77" s="1"/>
      <c r="O77" s="1"/>
    </row>
    <row r="78" spans="1:15" ht="15.75" customHeight="1" x14ac:dyDescent="0.3">
      <c r="A78" s="39" t="s">
        <v>56</v>
      </c>
      <c r="B78" s="45" t="e">
        <f t="shared" ref="B78:I78" si="27">IF(B$2=0,"0",ROUND((B77/B$2)*100,2))</f>
        <v>#VALUE!</v>
      </c>
      <c r="C78" s="45" t="e">
        <f t="shared" si="27"/>
        <v>#VALUE!</v>
      </c>
      <c r="D78" s="45" t="e">
        <f t="shared" si="27"/>
        <v>#VALUE!</v>
      </c>
      <c r="E78" s="45" t="e">
        <f t="shared" si="27"/>
        <v>#VALUE!</v>
      </c>
      <c r="F78" s="45" t="e">
        <f t="shared" si="27"/>
        <v>#VALUE!</v>
      </c>
      <c r="G78" s="45" t="e">
        <f t="shared" si="27"/>
        <v>#VALUE!</v>
      </c>
      <c r="H78" s="45" t="e">
        <f t="shared" si="27"/>
        <v>#VALUE!</v>
      </c>
      <c r="I78" s="45" t="str">
        <f t="shared" si="27"/>
        <v>0</v>
      </c>
      <c r="J78" s="1"/>
      <c r="K78" s="1"/>
      <c r="L78" s="1"/>
      <c r="M78" s="1"/>
      <c r="N78" s="1"/>
      <c r="O78" s="1"/>
    </row>
    <row r="79" spans="1:15" ht="15.75" customHeight="1" x14ac:dyDescent="0.25">
      <c r="A79" s="22" t="s">
        <v>46</v>
      </c>
      <c r="B79" s="41" t="e">
        <f t="shared" ref="B79:H79" si="28">$I$2-B$2</f>
        <v>#VALUE!</v>
      </c>
      <c r="C79" s="41" t="e">
        <f t="shared" si="28"/>
        <v>#VALUE!</v>
      </c>
      <c r="D79" s="41" t="e">
        <f t="shared" si="28"/>
        <v>#VALUE!</v>
      </c>
      <c r="E79" s="41" t="e">
        <f t="shared" si="28"/>
        <v>#VALUE!</v>
      </c>
      <c r="F79" s="41" t="e">
        <f t="shared" si="28"/>
        <v>#VALUE!</v>
      </c>
      <c r="G79" s="41" t="e">
        <f t="shared" si="28"/>
        <v>#VALUE!</v>
      </c>
      <c r="H79" s="41" t="e">
        <f t="shared" si="28"/>
        <v>#VALUE!</v>
      </c>
      <c r="I79" s="28"/>
      <c r="J79" s="1"/>
      <c r="K79" s="1"/>
      <c r="L79" s="1"/>
      <c r="M79" s="1"/>
      <c r="N79" s="1"/>
      <c r="O79" s="1"/>
    </row>
    <row r="80" spans="1:15" ht="15.75" customHeight="1" x14ac:dyDescent="0.25">
      <c r="A80" s="22" t="s">
        <v>57</v>
      </c>
      <c r="B80" s="41">
        <f t="shared" ref="B80:H80" si="29">$I77-B77</f>
        <v>0</v>
      </c>
      <c r="C80" s="41">
        <f t="shared" si="29"/>
        <v>0</v>
      </c>
      <c r="D80" s="41">
        <f t="shared" si="29"/>
        <v>0</v>
      </c>
      <c r="E80" s="41">
        <f t="shared" si="29"/>
        <v>0</v>
      </c>
      <c r="F80" s="41">
        <f t="shared" si="29"/>
        <v>0</v>
      </c>
      <c r="G80" s="41">
        <f t="shared" si="29"/>
        <v>0</v>
      </c>
      <c r="H80" s="41">
        <f t="shared" si="29"/>
        <v>0</v>
      </c>
      <c r="I80" s="28"/>
      <c r="J80" s="1"/>
      <c r="K80" s="1"/>
      <c r="L80" s="1"/>
      <c r="M80" s="1"/>
      <c r="N80" s="1"/>
      <c r="O80" s="1"/>
    </row>
    <row r="81" spans="1:15" ht="15.75" customHeight="1" x14ac:dyDescent="0.3">
      <c r="A81" s="43" t="s">
        <v>58</v>
      </c>
      <c r="B81" s="25" t="e">
        <f t="shared" ref="B81:H81" si="30">IF(B$2=0,"0",ROUND((B77/B$2)/(B80/B79),2))</f>
        <v>#VALUE!</v>
      </c>
      <c r="C81" s="25" t="e">
        <f t="shared" si="30"/>
        <v>#VALUE!</v>
      </c>
      <c r="D81" s="25" t="e">
        <f t="shared" si="30"/>
        <v>#VALUE!</v>
      </c>
      <c r="E81" s="25" t="e">
        <f t="shared" si="30"/>
        <v>#VALUE!</v>
      </c>
      <c r="F81" s="25" t="e">
        <f t="shared" si="30"/>
        <v>#VALUE!</v>
      </c>
      <c r="G81" s="25" t="e">
        <f t="shared" si="30"/>
        <v>#VALUE!</v>
      </c>
      <c r="H81" s="25" t="e">
        <f t="shared" si="30"/>
        <v>#VALUE!</v>
      </c>
      <c r="I81" s="44"/>
      <c r="J81" s="1"/>
      <c r="K81" s="1"/>
      <c r="L81" s="1"/>
      <c r="M81" s="1"/>
      <c r="N81" s="1"/>
      <c r="O81" s="1"/>
    </row>
    <row r="82" spans="1:15" ht="15.75" customHeight="1" x14ac:dyDescent="0.25">
      <c r="A82" s="1"/>
      <c r="B82" s="33"/>
      <c r="C82" s="33"/>
      <c r="D82" s="33"/>
      <c r="E82" s="33"/>
      <c r="F82" s="33"/>
      <c r="G82" s="33"/>
      <c r="H82" s="33"/>
      <c r="I82" s="33"/>
      <c r="J82" s="1"/>
      <c r="K82" s="1"/>
      <c r="L82" s="1"/>
      <c r="M82" s="1"/>
      <c r="N82" s="1"/>
      <c r="O82" s="1"/>
    </row>
    <row r="83" spans="1:15" ht="15.75" customHeight="1" x14ac:dyDescent="0.25">
      <c r="A83" s="1"/>
      <c r="B83" s="33"/>
      <c r="C83" s="33"/>
      <c r="D83" s="33"/>
      <c r="E83" s="33"/>
      <c r="F83" s="33"/>
      <c r="G83" s="33"/>
      <c r="H83" s="33"/>
      <c r="I83" s="33"/>
      <c r="J83" s="1"/>
      <c r="K83" s="1"/>
      <c r="L83" s="1"/>
      <c r="M83" s="1"/>
      <c r="N83" s="1"/>
      <c r="O83" s="1"/>
    </row>
    <row r="84" spans="1:15" ht="15.75" customHeight="1" x14ac:dyDescent="0.25">
      <c r="A84" s="1"/>
      <c r="B84" s="33"/>
      <c r="C84" s="33"/>
      <c r="D84" s="33"/>
      <c r="E84" s="33"/>
      <c r="F84" s="33"/>
      <c r="G84" s="33"/>
      <c r="H84" s="33"/>
      <c r="I84" s="33"/>
      <c r="J84" s="1"/>
      <c r="K84" s="1"/>
      <c r="L84" s="1"/>
      <c r="M84" s="1"/>
      <c r="N84" s="1"/>
      <c r="O84" s="1"/>
    </row>
    <row r="85" spans="1:15" ht="15.75" customHeight="1" x14ac:dyDescent="0.25">
      <c r="A85" s="1"/>
      <c r="B85" s="33"/>
      <c r="C85" s="33"/>
      <c r="D85" s="33"/>
      <c r="E85" s="33"/>
      <c r="F85" s="33"/>
      <c r="G85" s="33"/>
      <c r="H85" s="33"/>
      <c r="I85" s="33"/>
      <c r="J85" s="1"/>
      <c r="K85" s="1"/>
      <c r="L85" s="1"/>
      <c r="M85" s="1"/>
      <c r="N85" s="1"/>
      <c r="O85" s="1"/>
    </row>
    <row r="86" spans="1:15" ht="15.75" customHeight="1" x14ac:dyDescent="0.25">
      <c r="A86" s="1"/>
      <c r="B86" s="33"/>
      <c r="C86" s="33"/>
      <c r="D86" s="33"/>
      <c r="E86" s="33"/>
      <c r="F86" s="33"/>
      <c r="G86" s="33"/>
      <c r="H86" s="33"/>
      <c r="I86" s="33"/>
      <c r="J86" s="1"/>
      <c r="K86" s="1"/>
      <c r="L86" s="1"/>
      <c r="M86" s="1"/>
      <c r="N86" s="1"/>
      <c r="O86" s="1"/>
    </row>
    <row r="87" spans="1:15" ht="15.75" customHeight="1" x14ac:dyDescent="0.25">
      <c r="A87" s="1"/>
      <c r="B87" s="33"/>
      <c r="C87" s="33"/>
      <c r="D87" s="33"/>
      <c r="E87" s="33"/>
      <c r="F87" s="33"/>
      <c r="G87" s="33"/>
      <c r="H87" s="33"/>
      <c r="I87" s="33"/>
      <c r="J87" s="1"/>
      <c r="K87" s="1"/>
      <c r="L87" s="1"/>
      <c r="M87" s="1"/>
      <c r="N87" s="1"/>
      <c r="O87" s="1"/>
    </row>
    <row r="88" spans="1:15" ht="15.75" customHeight="1" x14ac:dyDescent="0.3">
      <c r="A88" s="34" t="s">
        <v>31</v>
      </c>
      <c r="B88" s="35"/>
      <c r="C88" s="35"/>
      <c r="D88" s="35"/>
      <c r="E88" s="35"/>
      <c r="F88" s="35"/>
      <c r="G88" s="35"/>
      <c r="H88" s="35"/>
      <c r="I88" s="35"/>
      <c r="J88" s="1"/>
      <c r="K88" s="1"/>
      <c r="L88" s="1"/>
      <c r="M88" s="1"/>
      <c r="N88" s="1"/>
      <c r="O88" s="1"/>
    </row>
    <row r="89" spans="1:15" ht="15.75" customHeight="1" x14ac:dyDescent="0.25">
      <c r="A89" s="36"/>
      <c r="B89" s="37" t="s">
        <v>11</v>
      </c>
      <c r="C89" s="37" t="s">
        <v>12</v>
      </c>
      <c r="D89" s="37" t="s">
        <v>13</v>
      </c>
      <c r="E89" s="37" t="s">
        <v>14</v>
      </c>
      <c r="F89" s="37" t="s">
        <v>15</v>
      </c>
      <c r="G89" s="37" t="s">
        <v>16</v>
      </c>
      <c r="H89" s="37" t="s">
        <v>17</v>
      </c>
      <c r="I89" s="37" t="s">
        <v>18</v>
      </c>
      <c r="J89" s="1"/>
      <c r="K89" s="1"/>
      <c r="L89" s="1"/>
      <c r="M89" s="1"/>
      <c r="N89" s="1"/>
      <c r="O89" s="1"/>
    </row>
    <row r="90" spans="1:15" ht="15.75" customHeight="1" x14ac:dyDescent="0.25">
      <c r="A90" s="38" t="s">
        <v>44</v>
      </c>
      <c r="B90" s="23" t="str">
        <f>$B$2</f>
        <v>Indian</v>
      </c>
      <c r="C90" s="23" t="str">
        <f>$C$2</f>
        <v>Asian</v>
      </c>
      <c r="D90" s="23" t="str">
        <f>$D$2</f>
        <v>Black</v>
      </c>
      <c r="E90" s="23" t="str">
        <f>$E$2</f>
        <v>Hispanic</v>
      </c>
      <c r="F90" s="23" t="str">
        <f>$F$2</f>
        <v>Pacific Islander</v>
      </c>
      <c r="G90" s="23" t="str">
        <f>$G$2</f>
        <v>Two or More</v>
      </c>
      <c r="H90" s="23" t="str">
        <f>$H$2</f>
        <v>White</v>
      </c>
      <c r="I90" s="23">
        <f>$I$2</f>
        <v>0</v>
      </c>
      <c r="J90" s="1"/>
      <c r="K90" s="1"/>
      <c r="L90" s="1"/>
      <c r="M90" s="1"/>
      <c r="N90" s="1"/>
      <c r="O90" s="1"/>
    </row>
    <row r="91" spans="1:15" ht="15.75" customHeight="1" x14ac:dyDescent="0.25">
      <c r="A91" s="38" t="s">
        <v>31</v>
      </c>
      <c r="B91" s="23">
        <f>'Step 3. Summary Count Categorie'!B18</f>
        <v>0</v>
      </c>
      <c r="C91" s="23">
        <f>'Step 3. Summary Count Categorie'!C18</f>
        <v>0</v>
      </c>
      <c r="D91" s="23">
        <f>'Step 3. Summary Count Categorie'!D18</f>
        <v>0</v>
      </c>
      <c r="E91" s="23">
        <f>'Step 3. Summary Count Categorie'!E18</f>
        <v>0</v>
      </c>
      <c r="F91" s="23">
        <f>'Step 3. Summary Count Categorie'!F18</f>
        <v>0</v>
      </c>
      <c r="G91" s="23">
        <f>'Step 3. Summary Count Categorie'!G18</f>
        <v>0</v>
      </c>
      <c r="H91" s="23">
        <f>'Step 3. Summary Count Categorie'!H18</f>
        <v>0</v>
      </c>
      <c r="I91" s="23">
        <f>'Step 3. Summary Count Categorie'!I18</f>
        <v>0</v>
      </c>
      <c r="J91" s="1"/>
      <c r="K91" s="1"/>
      <c r="L91" s="1"/>
      <c r="M91" s="1"/>
      <c r="N91" s="1"/>
      <c r="O91" s="1"/>
    </row>
    <row r="92" spans="1:15" ht="15.75" customHeight="1" x14ac:dyDescent="0.3">
      <c r="A92" s="39" t="s">
        <v>59</v>
      </c>
      <c r="B92" s="45" t="e">
        <f t="shared" ref="B92:I92" si="31">IF(B$2=0,"0",ROUND((B91/B$2)*100,2))</f>
        <v>#VALUE!</v>
      </c>
      <c r="C92" s="45" t="e">
        <f t="shared" si="31"/>
        <v>#VALUE!</v>
      </c>
      <c r="D92" s="45" t="e">
        <f t="shared" si="31"/>
        <v>#VALUE!</v>
      </c>
      <c r="E92" s="45" t="e">
        <f t="shared" si="31"/>
        <v>#VALUE!</v>
      </c>
      <c r="F92" s="45" t="e">
        <f t="shared" si="31"/>
        <v>#VALUE!</v>
      </c>
      <c r="G92" s="45" t="e">
        <f t="shared" si="31"/>
        <v>#VALUE!</v>
      </c>
      <c r="H92" s="45" t="e">
        <f t="shared" si="31"/>
        <v>#VALUE!</v>
      </c>
      <c r="I92" s="45" t="str">
        <f t="shared" si="31"/>
        <v>0</v>
      </c>
      <c r="J92" s="1"/>
      <c r="K92" s="1"/>
      <c r="L92" s="1"/>
      <c r="M92" s="1"/>
      <c r="N92" s="1"/>
      <c r="O92" s="1"/>
    </row>
    <row r="93" spans="1:15" ht="15.75" customHeight="1" x14ac:dyDescent="0.25">
      <c r="A93" s="22" t="s">
        <v>46</v>
      </c>
      <c r="B93" s="41" t="e">
        <f t="shared" ref="B93:H93" si="32">$I$2-B$2</f>
        <v>#VALUE!</v>
      </c>
      <c r="C93" s="41" t="e">
        <f t="shared" si="32"/>
        <v>#VALUE!</v>
      </c>
      <c r="D93" s="41" t="e">
        <f t="shared" si="32"/>
        <v>#VALUE!</v>
      </c>
      <c r="E93" s="41" t="e">
        <f t="shared" si="32"/>
        <v>#VALUE!</v>
      </c>
      <c r="F93" s="41" t="e">
        <f t="shared" si="32"/>
        <v>#VALUE!</v>
      </c>
      <c r="G93" s="41" t="e">
        <f t="shared" si="32"/>
        <v>#VALUE!</v>
      </c>
      <c r="H93" s="41" t="e">
        <f t="shared" si="32"/>
        <v>#VALUE!</v>
      </c>
      <c r="I93" s="28"/>
      <c r="J93" s="1"/>
      <c r="K93" s="1"/>
      <c r="L93" s="1"/>
      <c r="M93" s="1"/>
      <c r="N93" s="1"/>
      <c r="O93" s="1"/>
    </row>
    <row r="94" spans="1:15" ht="15.75" customHeight="1" x14ac:dyDescent="0.25">
      <c r="A94" s="22" t="s">
        <v>60</v>
      </c>
      <c r="B94" s="41">
        <f t="shared" ref="B94:H94" si="33">$I91-B91</f>
        <v>0</v>
      </c>
      <c r="C94" s="41">
        <f t="shared" si="33"/>
        <v>0</v>
      </c>
      <c r="D94" s="41">
        <f t="shared" si="33"/>
        <v>0</v>
      </c>
      <c r="E94" s="41">
        <f t="shared" si="33"/>
        <v>0</v>
      </c>
      <c r="F94" s="41">
        <f t="shared" si="33"/>
        <v>0</v>
      </c>
      <c r="G94" s="41">
        <f t="shared" si="33"/>
        <v>0</v>
      </c>
      <c r="H94" s="41">
        <f t="shared" si="33"/>
        <v>0</v>
      </c>
      <c r="I94" s="28"/>
      <c r="J94" s="1"/>
      <c r="K94" s="1"/>
      <c r="L94" s="1"/>
      <c r="M94" s="1"/>
      <c r="N94" s="1"/>
      <c r="O94" s="1"/>
    </row>
    <row r="95" spans="1:15" ht="15.75" customHeight="1" x14ac:dyDescent="0.3">
      <c r="A95" s="43" t="s">
        <v>61</v>
      </c>
      <c r="B95" s="25" t="e">
        <f t="shared" ref="B95:H95" si="34">IF(B$2=0,"0",ROUND((B91/B$2)/(B94/B93),2))</f>
        <v>#VALUE!</v>
      </c>
      <c r="C95" s="25" t="e">
        <f t="shared" si="34"/>
        <v>#VALUE!</v>
      </c>
      <c r="D95" s="25" t="e">
        <f t="shared" si="34"/>
        <v>#VALUE!</v>
      </c>
      <c r="E95" s="25" t="e">
        <f t="shared" si="34"/>
        <v>#VALUE!</v>
      </c>
      <c r="F95" s="25" t="e">
        <f t="shared" si="34"/>
        <v>#VALUE!</v>
      </c>
      <c r="G95" s="25" t="e">
        <f t="shared" si="34"/>
        <v>#VALUE!</v>
      </c>
      <c r="H95" s="25" t="e">
        <f t="shared" si="34"/>
        <v>#VALUE!</v>
      </c>
      <c r="I95" s="44"/>
      <c r="J95" s="1"/>
      <c r="K95" s="1"/>
      <c r="L95" s="1"/>
      <c r="M95" s="1"/>
      <c r="N95" s="1"/>
      <c r="O95" s="1"/>
    </row>
    <row r="96" spans="1:15" ht="15.75" customHeight="1" x14ac:dyDescent="0.25">
      <c r="A96" s="1"/>
      <c r="B96" s="33"/>
      <c r="C96" s="33"/>
      <c r="D96" s="33"/>
      <c r="E96" s="33"/>
      <c r="F96" s="33"/>
      <c r="G96" s="33"/>
      <c r="H96" s="33"/>
      <c r="I96" s="33"/>
      <c r="J96" s="1"/>
      <c r="K96" s="1"/>
      <c r="L96" s="1"/>
      <c r="M96" s="1"/>
      <c r="N96" s="1"/>
      <c r="O96" s="1"/>
    </row>
    <row r="97" spans="1:15" ht="15.75" customHeight="1" x14ac:dyDescent="0.25">
      <c r="A97" s="1"/>
      <c r="B97" s="33"/>
      <c r="C97" s="33"/>
      <c r="D97" s="33"/>
      <c r="E97" s="33"/>
      <c r="F97" s="33"/>
      <c r="G97" s="33"/>
      <c r="H97" s="33"/>
      <c r="I97" s="33"/>
      <c r="J97" s="1"/>
      <c r="K97" s="1"/>
      <c r="L97" s="1"/>
      <c r="M97" s="1"/>
      <c r="N97" s="1"/>
      <c r="O97" s="1"/>
    </row>
    <row r="98" spans="1:15" ht="15.75" customHeight="1" x14ac:dyDescent="0.3">
      <c r="A98" s="34" t="s">
        <v>32</v>
      </c>
      <c r="B98" s="35"/>
      <c r="C98" s="35"/>
      <c r="D98" s="35"/>
      <c r="E98" s="35"/>
      <c r="F98" s="35"/>
      <c r="G98" s="35"/>
      <c r="H98" s="35"/>
      <c r="I98" s="35"/>
      <c r="J98" s="1"/>
      <c r="K98" s="1"/>
      <c r="L98" s="1"/>
      <c r="M98" s="1"/>
      <c r="N98" s="1"/>
      <c r="O98" s="1"/>
    </row>
    <row r="99" spans="1:15" ht="15.75" customHeight="1" x14ac:dyDescent="0.25">
      <c r="A99" s="36"/>
      <c r="B99" s="37" t="s">
        <v>11</v>
      </c>
      <c r="C99" s="37" t="s">
        <v>12</v>
      </c>
      <c r="D99" s="37" t="s">
        <v>13</v>
      </c>
      <c r="E99" s="37" t="s">
        <v>14</v>
      </c>
      <c r="F99" s="37" t="s">
        <v>15</v>
      </c>
      <c r="G99" s="37" t="s">
        <v>16</v>
      </c>
      <c r="H99" s="37" t="s">
        <v>17</v>
      </c>
      <c r="I99" s="37" t="s">
        <v>18</v>
      </c>
      <c r="J99" s="1"/>
      <c r="K99" s="1"/>
      <c r="L99" s="1"/>
      <c r="M99" s="1"/>
      <c r="N99" s="1"/>
      <c r="O99" s="1"/>
    </row>
    <row r="100" spans="1:15" ht="15.75" customHeight="1" x14ac:dyDescent="0.25">
      <c r="A100" s="38" t="s">
        <v>44</v>
      </c>
      <c r="B100" s="23" t="str">
        <f>$B$2</f>
        <v>Indian</v>
      </c>
      <c r="C100" s="23" t="str">
        <f>$C$2</f>
        <v>Asian</v>
      </c>
      <c r="D100" s="23" t="str">
        <f>$D$2</f>
        <v>Black</v>
      </c>
      <c r="E100" s="23" t="str">
        <f>$E$2</f>
        <v>Hispanic</v>
      </c>
      <c r="F100" s="23" t="str">
        <f>$F$2</f>
        <v>Pacific Islander</v>
      </c>
      <c r="G100" s="23" t="str">
        <f>$G$2</f>
        <v>Two or More</v>
      </c>
      <c r="H100" s="23" t="str">
        <f>$H$2</f>
        <v>White</v>
      </c>
      <c r="I100" s="23">
        <f>$I$2</f>
        <v>0</v>
      </c>
      <c r="J100" s="1"/>
      <c r="K100" s="1"/>
      <c r="L100" s="1"/>
      <c r="M100" s="1"/>
      <c r="N100" s="1"/>
      <c r="O100" s="1"/>
    </row>
    <row r="101" spans="1:15" ht="15.75" customHeight="1" x14ac:dyDescent="0.25">
      <c r="A101" s="38" t="s">
        <v>32</v>
      </c>
      <c r="B101" s="23">
        <f>'Step 3. Summary Count Categorie'!B19</f>
        <v>0</v>
      </c>
      <c r="C101" s="23">
        <f>'Step 3. Summary Count Categorie'!C19</f>
        <v>0</v>
      </c>
      <c r="D101" s="23">
        <f>'Step 3. Summary Count Categorie'!D19</f>
        <v>0</v>
      </c>
      <c r="E101" s="23">
        <f>'Step 3. Summary Count Categorie'!E19</f>
        <v>0</v>
      </c>
      <c r="F101" s="23">
        <f>'Step 3. Summary Count Categorie'!F19</f>
        <v>0</v>
      </c>
      <c r="G101" s="23">
        <f>'Step 3. Summary Count Categorie'!G19</f>
        <v>0</v>
      </c>
      <c r="H101" s="23">
        <f>'Step 3. Summary Count Categorie'!H19</f>
        <v>0</v>
      </c>
      <c r="I101" s="23">
        <f>'Step 3. Summary Count Categorie'!I19</f>
        <v>0</v>
      </c>
      <c r="J101" s="1"/>
      <c r="K101" s="1"/>
      <c r="L101" s="1"/>
      <c r="M101" s="1"/>
      <c r="N101" s="1"/>
      <c r="O101" s="1"/>
    </row>
    <row r="102" spans="1:15" ht="15.75" customHeight="1" x14ac:dyDescent="0.3">
      <c r="A102" s="39" t="s">
        <v>62</v>
      </c>
      <c r="B102" s="45" t="e">
        <f t="shared" ref="B102:I102" si="35">IF(B$2=0,"0",ROUND((B101/B$2)*100,2))</f>
        <v>#VALUE!</v>
      </c>
      <c r="C102" s="45" t="e">
        <f t="shared" si="35"/>
        <v>#VALUE!</v>
      </c>
      <c r="D102" s="45" t="e">
        <f t="shared" si="35"/>
        <v>#VALUE!</v>
      </c>
      <c r="E102" s="45" t="e">
        <f t="shared" si="35"/>
        <v>#VALUE!</v>
      </c>
      <c r="F102" s="45" t="e">
        <f t="shared" si="35"/>
        <v>#VALUE!</v>
      </c>
      <c r="G102" s="45" t="e">
        <f t="shared" si="35"/>
        <v>#VALUE!</v>
      </c>
      <c r="H102" s="45" t="e">
        <f t="shared" si="35"/>
        <v>#VALUE!</v>
      </c>
      <c r="I102" s="45" t="str">
        <f t="shared" si="35"/>
        <v>0</v>
      </c>
      <c r="J102" s="1"/>
      <c r="K102" s="1"/>
      <c r="L102" s="1"/>
      <c r="M102" s="1"/>
      <c r="N102" s="1"/>
      <c r="O102" s="1"/>
    </row>
    <row r="103" spans="1:15" ht="15.75" customHeight="1" x14ac:dyDescent="0.25">
      <c r="A103" s="22" t="s">
        <v>46</v>
      </c>
      <c r="B103" s="41" t="e">
        <f t="shared" ref="B103:H103" si="36">$I$2-B$2</f>
        <v>#VALUE!</v>
      </c>
      <c r="C103" s="41" t="e">
        <f t="shared" si="36"/>
        <v>#VALUE!</v>
      </c>
      <c r="D103" s="41" t="e">
        <f t="shared" si="36"/>
        <v>#VALUE!</v>
      </c>
      <c r="E103" s="41" t="e">
        <f t="shared" si="36"/>
        <v>#VALUE!</v>
      </c>
      <c r="F103" s="41" t="e">
        <f t="shared" si="36"/>
        <v>#VALUE!</v>
      </c>
      <c r="G103" s="41" t="e">
        <f t="shared" si="36"/>
        <v>#VALUE!</v>
      </c>
      <c r="H103" s="41" t="e">
        <f t="shared" si="36"/>
        <v>#VALUE!</v>
      </c>
      <c r="I103" s="28"/>
      <c r="J103" s="1"/>
      <c r="K103" s="1"/>
      <c r="L103" s="1"/>
      <c r="M103" s="1"/>
      <c r="N103" s="1"/>
      <c r="O103" s="1"/>
    </row>
    <row r="104" spans="1:15" ht="15.75" customHeight="1" x14ac:dyDescent="0.25">
      <c r="A104" s="22" t="s">
        <v>63</v>
      </c>
      <c r="B104" s="41">
        <f t="shared" ref="B104:H104" si="37">$I101-B101</f>
        <v>0</v>
      </c>
      <c r="C104" s="41">
        <f t="shared" si="37"/>
        <v>0</v>
      </c>
      <c r="D104" s="41">
        <f t="shared" si="37"/>
        <v>0</v>
      </c>
      <c r="E104" s="41">
        <f t="shared" si="37"/>
        <v>0</v>
      </c>
      <c r="F104" s="41">
        <f t="shared" si="37"/>
        <v>0</v>
      </c>
      <c r="G104" s="41">
        <f t="shared" si="37"/>
        <v>0</v>
      </c>
      <c r="H104" s="41">
        <f t="shared" si="37"/>
        <v>0</v>
      </c>
      <c r="I104" s="28"/>
      <c r="J104" s="1"/>
      <c r="K104" s="1"/>
      <c r="L104" s="1"/>
      <c r="M104" s="1"/>
      <c r="N104" s="1"/>
      <c r="O104" s="1"/>
    </row>
    <row r="105" spans="1:15" ht="15.75" customHeight="1" x14ac:dyDescent="0.3">
      <c r="A105" s="43" t="s">
        <v>64</v>
      </c>
      <c r="B105" s="25" t="e">
        <f t="shared" ref="B105:H105" si="38">IF(B$2=0,"0",ROUND((B101/B$2)/(B104/B103),2))</f>
        <v>#VALUE!</v>
      </c>
      <c r="C105" s="25" t="e">
        <f t="shared" si="38"/>
        <v>#VALUE!</v>
      </c>
      <c r="D105" s="25" t="e">
        <f t="shared" si="38"/>
        <v>#VALUE!</v>
      </c>
      <c r="E105" s="25" t="e">
        <f t="shared" si="38"/>
        <v>#VALUE!</v>
      </c>
      <c r="F105" s="25" t="e">
        <f t="shared" si="38"/>
        <v>#VALUE!</v>
      </c>
      <c r="G105" s="25" t="e">
        <f t="shared" si="38"/>
        <v>#VALUE!</v>
      </c>
      <c r="H105" s="25" t="e">
        <f t="shared" si="38"/>
        <v>#VALUE!</v>
      </c>
      <c r="I105" s="44"/>
      <c r="J105" s="1"/>
      <c r="K105" s="1"/>
      <c r="L105" s="1"/>
      <c r="M105" s="1"/>
      <c r="N105" s="1"/>
      <c r="O105" s="1"/>
    </row>
    <row r="106" spans="1:15" ht="15.75" customHeight="1" x14ac:dyDescent="0.25">
      <c r="A106" s="1"/>
      <c r="B106" s="33"/>
      <c r="C106" s="33"/>
      <c r="D106" s="33"/>
      <c r="E106" s="33"/>
      <c r="F106" s="33"/>
      <c r="G106" s="33"/>
      <c r="H106" s="33"/>
      <c r="I106" s="33"/>
      <c r="J106" s="1"/>
      <c r="K106" s="1"/>
      <c r="L106" s="1"/>
      <c r="M106" s="1"/>
      <c r="N106" s="1"/>
      <c r="O106" s="1"/>
    </row>
    <row r="107" spans="1:15" ht="15.75" customHeight="1" x14ac:dyDescent="0.25">
      <c r="A107" s="1"/>
      <c r="B107" s="33"/>
      <c r="C107" s="33"/>
      <c r="D107" s="33"/>
      <c r="E107" s="33"/>
      <c r="F107" s="33"/>
      <c r="G107" s="33"/>
      <c r="H107" s="33"/>
      <c r="I107" s="33"/>
      <c r="J107" s="1"/>
      <c r="K107" s="1"/>
      <c r="L107" s="1"/>
      <c r="M107" s="1"/>
      <c r="N107" s="1"/>
      <c r="O107" s="1"/>
    </row>
    <row r="108" spans="1:15" ht="15.75" customHeight="1" x14ac:dyDescent="0.25">
      <c r="A108" s="1"/>
      <c r="B108" s="33"/>
      <c r="C108" s="33"/>
      <c r="D108" s="33"/>
      <c r="E108" s="33"/>
      <c r="F108" s="33"/>
      <c r="G108" s="33"/>
      <c r="H108" s="33"/>
      <c r="I108" s="33"/>
      <c r="J108" s="1"/>
      <c r="K108" s="1"/>
      <c r="L108" s="1"/>
      <c r="M108" s="1"/>
      <c r="N108" s="1"/>
      <c r="O108" s="1"/>
    </row>
    <row r="109" spans="1:15" ht="15.75" customHeight="1" x14ac:dyDescent="0.3">
      <c r="A109" s="34" t="s">
        <v>33</v>
      </c>
      <c r="B109" s="35"/>
      <c r="C109" s="35"/>
      <c r="D109" s="35"/>
      <c r="E109" s="35"/>
      <c r="F109" s="35"/>
      <c r="G109" s="35"/>
      <c r="H109" s="35"/>
      <c r="I109" s="35"/>
      <c r="J109" s="1"/>
      <c r="K109" s="1"/>
      <c r="L109" s="1"/>
      <c r="M109" s="1"/>
      <c r="N109" s="1"/>
      <c r="O109" s="1"/>
    </row>
    <row r="110" spans="1:15" ht="15.75" customHeight="1" x14ac:dyDescent="0.25">
      <c r="A110" s="36"/>
      <c r="B110" s="37" t="s">
        <v>11</v>
      </c>
      <c r="C110" s="37" t="s">
        <v>12</v>
      </c>
      <c r="D110" s="37" t="s">
        <v>13</v>
      </c>
      <c r="E110" s="37" t="s">
        <v>14</v>
      </c>
      <c r="F110" s="37" t="s">
        <v>15</v>
      </c>
      <c r="G110" s="37" t="s">
        <v>16</v>
      </c>
      <c r="H110" s="37" t="s">
        <v>17</v>
      </c>
      <c r="I110" s="37" t="s">
        <v>18</v>
      </c>
      <c r="J110" s="1"/>
      <c r="K110" s="1"/>
      <c r="L110" s="1"/>
      <c r="M110" s="1"/>
      <c r="N110" s="1"/>
      <c r="O110" s="1"/>
    </row>
    <row r="111" spans="1:15" ht="15.75" customHeight="1" x14ac:dyDescent="0.25">
      <c r="A111" s="38" t="s">
        <v>44</v>
      </c>
      <c r="B111" s="23" t="str">
        <f>$B$2</f>
        <v>Indian</v>
      </c>
      <c r="C111" s="23" t="str">
        <f>$C$2</f>
        <v>Asian</v>
      </c>
      <c r="D111" s="23" t="str">
        <f>$D$2</f>
        <v>Black</v>
      </c>
      <c r="E111" s="23" t="str">
        <f>$E$2</f>
        <v>Hispanic</v>
      </c>
      <c r="F111" s="23" t="str">
        <f>$F$2</f>
        <v>Pacific Islander</v>
      </c>
      <c r="G111" s="23" t="str">
        <f>$G$2</f>
        <v>Two or More</v>
      </c>
      <c r="H111" s="23" t="str">
        <f>$H$2</f>
        <v>White</v>
      </c>
      <c r="I111" s="23">
        <f>$I$2</f>
        <v>0</v>
      </c>
      <c r="J111" s="1"/>
      <c r="K111" s="1"/>
      <c r="L111" s="1"/>
      <c r="M111" s="1"/>
      <c r="N111" s="1"/>
      <c r="O111" s="1"/>
    </row>
    <row r="112" spans="1:15" ht="15.75" customHeight="1" x14ac:dyDescent="0.25">
      <c r="A112" s="38" t="s">
        <v>33</v>
      </c>
      <c r="B112" s="23">
        <f>'Step 3. Summary Count Categorie'!B20</f>
        <v>0</v>
      </c>
      <c r="C112" s="23">
        <f>'Step 3. Summary Count Categorie'!C20</f>
        <v>0</v>
      </c>
      <c r="D112" s="23">
        <f>'Step 3. Summary Count Categorie'!D20</f>
        <v>0</v>
      </c>
      <c r="E112" s="23">
        <f>'Step 3. Summary Count Categorie'!E20</f>
        <v>0</v>
      </c>
      <c r="F112" s="23">
        <f>'Step 3. Summary Count Categorie'!F20</f>
        <v>0</v>
      </c>
      <c r="G112" s="23">
        <f>'Step 3. Summary Count Categorie'!G20</f>
        <v>0</v>
      </c>
      <c r="H112" s="23">
        <f>'Step 3. Summary Count Categorie'!H20</f>
        <v>0</v>
      </c>
      <c r="I112" s="23">
        <f>'Step 3. Summary Count Categorie'!I20</f>
        <v>0</v>
      </c>
      <c r="J112" s="1"/>
      <c r="K112" s="1"/>
      <c r="L112" s="1"/>
      <c r="M112" s="1"/>
      <c r="N112" s="1"/>
      <c r="O112" s="1"/>
    </row>
    <row r="113" spans="1:15" ht="15.75" customHeight="1" x14ac:dyDescent="0.3">
      <c r="A113" s="39" t="s">
        <v>65</v>
      </c>
      <c r="B113" s="45" t="e">
        <f t="shared" ref="B113:I113" si="39">IF(B$2=0,"0",ROUND((B112/B$2)*100,2))</f>
        <v>#VALUE!</v>
      </c>
      <c r="C113" s="45" t="e">
        <f t="shared" si="39"/>
        <v>#VALUE!</v>
      </c>
      <c r="D113" s="45" t="e">
        <f t="shared" si="39"/>
        <v>#VALUE!</v>
      </c>
      <c r="E113" s="45" t="e">
        <f t="shared" si="39"/>
        <v>#VALUE!</v>
      </c>
      <c r="F113" s="45" t="e">
        <f t="shared" si="39"/>
        <v>#VALUE!</v>
      </c>
      <c r="G113" s="45" t="e">
        <f t="shared" si="39"/>
        <v>#VALUE!</v>
      </c>
      <c r="H113" s="45" t="e">
        <f t="shared" si="39"/>
        <v>#VALUE!</v>
      </c>
      <c r="I113" s="45" t="str">
        <f t="shared" si="39"/>
        <v>0</v>
      </c>
      <c r="J113" s="1"/>
      <c r="K113" s="1"/>
      <c r="L113" s="1"/>
      <c r="M113" s="1"/>
      <c r="N113" s="1"/>
      <c r="O113" s="1"/>
    </row>
    <row r="114" spans="1:15" ht="15.75" customHeight="1" x14ac:dyDescent="0.25">
      <c r="A114" s="22" t="s">
        <v>46</v>
      </c>
      <c r="B114" s="41" t="e">
        <f t="shared" ref="B114:H114" si="40">$I$2-B$2</f>
        <v>#VALUE!</v>
      </c>
      <c r="C114" s="41" t="e">
        <f t="shared" si="40"/>
        <v>#VALUE!</v>
      </c>
      <c r="D114" s="41" t="e">
        <f t="shared" si="40"/>
        <v>#VALUE!</v>
      </c>
      <c r="E114" s="41" t="e">
        <f t="shared" si="40"/>
        <v>#VALUE!</v>
      </c>
      <c r="F114" s="41" t="e">
        <f t="shared" si="40"/>
        <v>#VALUE!</v>
      </c>
      <c r="G114" s="41" t="e">
        <f t="shared" si="40"/>
        <v>#VALUE!</v>
      </c>
      <c r="H114" s="41" t="e">
        <f t="shared" si="40"/>
        <v>#VALUE!</v>
      </c>
      <c r="I114" s="28"/>
      <c r="J114" s="1"/>
      <c r="K114" s="1"/>
      <c r="L114" s="1"/>
      <c r="M114" s="1"/>
      <c r="N114" s="1"/>
      <c r="O114" s="1"/>
    </row>
    <row r="115" spans="1:15" ht="15.75" customHeight="1" x14ac:dyDescent="0.25">
      <c r="A115" s="22" t="s">
        <v>66</v>
      </c>
      <c r="B115" s="41">
        <f t="shared" ref="B115:H115" si="41">$I112-B112</f>
        <v>0</v>
      </c>
      <c r="C115" s="41">
        <f t="shared" si="41"/>
        <v>0</v>
      </c>
      <c r="D115" s="41">
        <f t="shared" si="41"/>
        <v>0</v>
      </c>
      <c r="E115" s="41">
        <f t="shared" si="41"/>
        <v>0</v>
      </c>
      <c r="F115" s="41">
        <f t="shared" si="41"/>
        <v>0</v>
      </c>
      <c r="G115" s="41">
        <f t="shared" si="41"/>
        <v>0</v>
      </c>
      <c r="H115" s="41">
        <f t="shared" si="41"/>
        <v>0</v>
      </c>
      <c r="I115" s="28"/>
      <c r="J115" s="1"/>
      <c r="K115" s="1"/>
      <c r="L115" s="1"/>
      <c r="M115" s="1"/>
      <c r="N115" s="1"/>
      <c r="O115" s="1"/>
    </row>
    <row r="116" spans="1:15" ht="15.75" customHeight="1" x14ac:dyDescent="0.3">
      <c r="A116" s="43" t="s">
        <v>67</v>
      </c>
      <c r="B116" s="25" t="e">
        <f t="shared" ref="B116:H116" si="42">IF(B$2=0,"0",ROUND((B112/B$2)/(B115/B114),2))</f>
        <v>#VALUE!</v>
      </c>
      <c r="C116" s="25" t="e">
        <f t="shared" si="42"/>
        <v>#VALUE!</v>
      </c>
      <c r="D116" s="25" t="e">
        <f t="shared" si="42"/>
        <v>#VALUE!</v>
      </c>
      <c r="E116" s="25" t="e">
        <f t="shared" si="42"/>
        <v>#VALUE!</v>
      </c>
      <c r="F116" s="25" t="e">
        <f t="shared" si="42"/>
        <v>#VALUE!</v>
      </c>
      <c r="G116" s="25" t="e">
        <f t="shared" si="42"/>
        <v>#VALUE!</v>
      </c>
      <c r="H116" s="25" t="e">
        <f t="shared" si="42"/>
        <v>#VALUE!</v>
      </c>
      <c r="I116" s="44"/>
      <c r="J116" s="1"/>
      <c r="K116" s="1"/>
      <c r="L116" s="1"/>
      <c r="M116" s="1"/>
      <c r="N116" s="1"/>
      <c r="O116" s="1"/>
    </row>
    <row r="117" spans="1:15" ht="15.75" customHeight="1" x14ac:dyDescent="0.3">
      <c r="A117" s="46"/>
      <c r="B117" s="47"/>
      <c r="C117" s="47"/>
      <c r="D117" s="47"/>
      <c r="E117" s="47"/>
      <c r="F117" s="47"/>
      <c r="G117" s="47"/>
      <c r="H117" s="47"/>
      <c r="I117" s="33"/>
      <c r="J117" s="1"/>
      <c r="K117" s="1"/>
      <c r="L117" s="1"/>
      <c r="M117" s="1"/>
      <c r="N117" s="1"/>
      <c r="O117" s="1"/>
    </row>
    <row r="118" spans="1:15" ht="15.75" customHeight="1" x14ac:dyDescent="0.3">
      <c r="A118" s="46"/>
      <c r="B118" s="47"/>
      <c r="C118" s="47"/>
      <c r="D118" s="47"/>
      <c r="E118" s="47"/>
      <c r="F118" s="47"/>
      <c r="G118" s="47"/>
      <c r="H118" s="47"/>
      <c r="I118" s="33"/>
      <c r="J118" s="1"/>
      <c r="K118" s="1"/>
      <c r="L118" s="1"/>
      <c r="M118" s="1"/>
      <c r="N118" s="1"/>
      <c r="O118" s="1"/>
    </row>
    <row r="119" spans="1:15" ht="15.75" customHeight="1" x14ac:dyDescent="0.3">
      <c r="A119" s="46"/>
      <c r="B119" s="47"/>
      <c r="C119" s="47"/>
      <c r="D119" s="47"/>
      <c r="E119" s="47"/>
      <c r="F119" s="47"/>
      <c r="G119" s="47"/>
      <c r="H119" s="47"/>
      <c r="I119" s="33"/>
      <c r="J119" s="1"/>
      <c r="K119" s="1"/>
      <c r="L119" s="1"/>
      <c r="M119" s="1"/>
      <c r="N119" s="1"/>
      <c r="O119" s="1"/>
    </row>
    <row r="120" spans="1:15" ht="15.75" customHeight="1" x14ac:dyDescent="0.3">
      <c r="A120" s="46"/>
      <c r="B120" s="47"/>
      <c r="C120" s="47"/>
      <c r="D120" s="47"/>
      <c r="E120" s="47"/>
      <c r="F120" s="47"/>
      <c r="G120" s="47"/>
      <c r="H120" s="47"/>
      <c r="I120" s="33"/>
      <c r="J120" s="1"/>
      <c r="K120" s="1"/>
      <c r="L120" s="1"/>
      <c r="M120" s="1"/>
      <c r="N120" s="1"/>
      <c r="O120" s="1"/>
    </row>
    <row r="121" spans="1:15" ht="15.75" customHeight="1" x14ac:dyDescent="0.3">
      <c r="A121" s="46"/>
      <c r="B121" s="47"/>
      <c r="C121" s="47"/>
      <c r="D121" s="47"/>
      <c r="E121" s="47"/>
      <c r="F121" s="47"/>
      <c r="G121" s="47"/>
      <c r="H121" s="47"/>
      <c r="I121" s="33"/>
      <c r="J121" s="1"/>
      <c r="K121" s="1"/>
      <c r="L121" s="1"/>
      <c r="M121" s="1"/>
      <c r="N121" s="1"/>
      <c r="O121" s="1"/>
    </row>
    <row r="122" spans="1:15" ht="15.75" customHeight="1" x14ac:dyDescent="0.25">
      <c r="A122" s="1"/>
      <c r="B122" s="33"/>
      <c r="C122" s="33"/>
      <c r="D122" s="33"/>
      <c r="E122" s="33"/>
      <c r="F122" s="33"/>
      <c r="G122" s="33"/>
      <c r="H122" s="33"/>
      <c r="I122" s="33"/>
      <c r="J122" s="1"/>
      <c r="K122" s="1"/>
      <c r="L122" s="1"/>
      <c r="M122" s="1"/>
      <c r="N122" s="1"/>
      <c r="O122" s="1"/>
    </row>
    <row r="123" spans="1:15" ht="15.75" customHeight="1" x14ac:dyDescent="0.25">
      <c r="A123" s="1"/>
      <c r="B123" s="33"/>
      <c r="C123" s="33"/>
      <c r="D123" s="33"/>
      <c r="E123" s="33"/>
      <c r="F123" s="33"/>
      <c r="G123" s="33"/>
      <c r="H123" s="33"/>
      <c r="I123" s="33"/>
      <c r="J123" s="1"/>
      <c r="K123" s="1"/>
      <c r="L123" s="1"/>
      <c r="M123" s="1"/>
      <c r="N123" s="1"/>
      <c r="O123" s="1"/>
    </row>
    <row r="124" spans="1:15" ht="15.75" customHeight="1" x14ac:dyDescent="0.3">
      <c r="A124" s="48" t="s">
        <v>34</v>
      </c>
      <c r="B124" s="49"/>
      <c r="C124" s="49"/>
      <c r="D124" s="49"/>
      <c r="E124" s="49"/>
      <c r="F124" s="49"/>
      <c r="G124" s="49"/>
      <c r="H124" s="49"/>
      <c r="I124" s="49"/>
      <c r="J124" s="1"/>
      <c r="K124" s="1"/>
      <c r="L124" s="1"/>
      <c r="M124" s="1"/>
      <c r="N124" s="1"/>
      <c r="O124" s="1"/>
    </row>
    <row r="125" spans="1:15" ht="15.75" customHeight="1" x14ac:dyDescent="0.25">
      <c r="A125" s="50"/>
      <c r="B125" s="51" t="s">
        <v>11</v>
      </c>
      <c r="C125" s="51" t="s">
        <v>12</v>
      </c>
      <c r="D125" s="51" t="s">
        <v>13</v>
      </c>
      <c r="E125" s="51" t="s">
        <v>14</v>
      </c>
      <c r="F125" s="51" t="s">
        <v>15</v>
      </c>
      <c r="G125" s="51" t="s">
        <v>16</v>
      </c>
      <c r="H125" s="51" t="s">
        <v>17</v>
      </c>
      <c r="I125" s="51" t="s">
        <v>18</v>
      </c>
      <c r="J125" s="1"/>
      <c r="K125" s="1"/>
      <c r="L125" s="1"/>
      <c r="M125" s="1"/>
      <c r="N125" s="1"/>
      <c r="O125" s="1"/>
    </row>
    <row r="126" spans="1:15" ht="15.75" customHeight="1" x14ac:dyDescent="0.25">
      <c r="A126" s="52" t="s">
        <v>44</v>
      </c>
      <c r="B126" s="53" t="str">
        <f>$B$2</f>
        <v>Indian</v>
      </c>
      <c r="C126" s="53" t="str">
        <f>$C$2</f>
        <v>Asian</v>
      </c>
      <c r="D126" s="53" t="str">
        <f>$D$2</f>
        <v>Black</v>
      </c>
      <c r="E126" s="53" t="str">
        <f>$E$2</f>
        <v>Hispanic</v>
      </c>
      <c r="F126" s="53" t="str">
        <f>$F$2</f>
        <v>Pacific Islander</v>
      </c>
      <c r="G126" s="53" t="str">
        <f>$G$2</f>
        <v>Two or More</v>
      </c>
      <c r="H126" s="53" t="str">
        <f>$H$2</f>
        <v>White</v>
      </c>
      <c r="I126" s="53">
        <f>$I$2</f>
        <v>0</v>
      </c>
      <c r="J126" s="1"/>
      <c r="K126" s="1"/>
      <c r="L126" s="1"/>
      <c r="M126" s="1"/>
      <c r="N126" s="1"/>
      <c r="O126" s="1"/>
    </row>
    <row r="127" spans="1:15" ht="15.75" customHeight="1" x14ac:dyDescent="0.25">
      <c r="A127" s="52" t="s">
        <v>34</v>
      </c>
      <c r="B127" s="53">
        <f>'Step 3. Summary Count Categorie'!B21</f>
        <v>0</v>
      </c>
      <c r="C127" s="53">
        <f>'Step 3. Summary Count Categorie'!C21</f>
        <v>0</v>
      </c>
      <c r="D127" s="53">
        <f>'Step 3. Summary Count Categorie'!D21</f>
        <v>0</v>
      </c>
      <c r="E127" s="53">
        <f>'Step 3. Summary Count Categorie'!E21</f>
        <v>0</v>
      </c>
      <c r="F127" s="53">
        <f>'Step 3. Summary Count Categorie'!F21</f>
        <v>0</v>
      </c>
      <c r="G127" s="53">
        <f>'Step 3. Summary Count Categorie'!G21</f>
        <v>0</v>
      </c>
      <c r="H127" s="53">
        <f>'Step 3. Summary Count Categorie'!H21</f>
        <v>0</v>
      </c>
      <c r="I127" s="53">
        <f>'Step 3. Summary Count Categorie'!I21</f>
        <v>0</v>
      </c>
      <c r="J127" s="1"/>
      <c r="K127" s="1"/>
      <c r="L127" s="1"/>
      <c r="M127" s="1"/>
      <c r="N127" s="1"/>
      <c r="O127" s="1"/>
    </row>
    <row r="128" spans="1:15" ht="15.75" customHeight="1" x14ac:dyDescent="0.3">
      <c r="A128" s="39" t="s">
        <v>68</v>
      </c>
      <c r="B128" s="45" t="e">
        <f t="shared" ref="B128:I128" si="43">IF(B$2=0,"0",ROUND((B127/B$2)*100,2))</f>
        <v>#VALUE!</v>
      </c>
      <c r="C128" s="45" t="e">
        <f t="shared" si="43"/>
        <v>#VALUE!</v>
      </c>
      <c r="D128" s="45" t="e">
        <f t="shared" si="43"/>
        <v>#VALUE!</v>
      </c>
      <c r="E128" s="45" t="e">
        <f t="shared" si="43"/>
        <v>#VALUE!</v>
      </c>
      <c r="F128" s="45" t="e">
        <f t="shared" si="43"/>
        <v>#VALUE!</v>
      </c>
      <c r="G128" s="45" t="e">
        <f t="shared" si="43"/>
        <v>#VALUE!</v>
      </c>
      <c r="H128" s="45" t="e">
        <f t="shared" si="43"/>
        <v>#VALUE!</v>
      </c>
      <c r="I128" s="45" t="str">
        <f t="shared" si="43"/>
        <v>0</v>
      </c>
      <c r="J128" s="1"/>
      <c r="K128" s="1"/>
      <c r="L128" s="1"/>
      <c r="M128" s="1"/>
      <c r="N128" s="1"/>
      <c r="O128" s="1"/>
    </row>
    <row r="129" spans="1:15" ht="15.75" customHeight="1" x14ac:dyDescent="0.25">
      <c r="A129" s="22" t="s">
        <v>46</v>
      </c>
      <c r="B129" s="41" t="e">
        <f t="shared" ref="B129:H129" si="44">$I$2-B$2</f>
        <v>#VALUE!</v>
      </c>
      <c r="C129" s="41" t="e">
        <f t="shared" si="44"/>
        <v>#VALUE!</v>
      </c>
      <c r="D129" s="41" t="e">
        <f t="shared" si="44"/>
        <v>#VALUE!</v>
      </c>
      <c r="E129" s="41" t="e">
        <f t="shared" si="44"/>
        <v>#VALUE!</v>
      </c>
      <c r="F129" s="41" t="e">
        <f t="shared" si="44"/>
        <v>#VALUE!</v>
      </c>
      <c r="G129" s="41" t="e">
        <f t="shared" si="44"/>
        <v>#VALUE!</v>
      </c>
      <c r="H129" s="41" t="e">
        <f t="shared" si="44"/>
        <v>#VALUE!</v>
      </c>
      <c r="I129" s="28"/>
      <c r="J129" s="1"/>
      <c r="K129" s="1"/>
      <c r="L129" s="1"/>
      <c r="M129" s="1"/>
      <c r="N129" s="1"/>
      <c r="O129" s="1"/>
    </row>
    <row r="130" spans="1:15" ht="15.75" customHeight="1" x14ac:dyDescent="0.25">
      <c r="A130" s="22" t="s">
        <v>69</v>
      </c>
      <c r="B130" s="41">
        <f t="shared" ref="B130:H130" si="45">$I127-B127</f>
        <v>0</v>
      </c>
      <c r="C130" s="41">
        <f t="shared" si="45"/>
        <v>0</v>
      </c>
      <c r="D130" s="41">
        <f t="shared" si="45"/>
        <v>0</v>
      </c>
      <c r="E130" s="41">
        <f t="shared" si="45"/>
        <v>0</v>
      </c>
      <c r="F130" s="41">
        <f t="shared" si="45"/>
        <v>0</v>
      </c>
      <c r="G130" s="41">
        <f t="shared" si="45"/>
        <v>0</v>
      </c>
      <c r="H130" s="41">
        <f t="shared" si="45"/>
        <v>0</v>
      </c>
      <c r="I130" s="28"/>
      <c r="J130" s="1"/>
      <c r="K130" s="1"/>
      <c r="L130" s="1"/>
      <c r="M130" s="1"/>
      <c r="N130" s="1"/>
      <c r="O130" s="1"/>
    </row>
    <row r="131" spans="1:15" ht="15.75" customHeight="1" x14ac:dyDescent="0.3">
      <c r="A131" s="54" t="s">
        <v>70</v>
      </c>
      <c r="B131" s="55" t="e">
        <f t="shared" ref="B131:H131" si="46">IF(B$2=0,"0",ROUND((B127/B$2)/(B130/B129),2))</f>
        <v>#VALUE!</v>
      </c>
      <c r="C131" s="55" t="e">
        <f t="shared" si="46"/>
        <v>#VALUE!</v>
      </c>
      <c r="D131" s="55" t="e">
        <f t="shared" si="46"/>
        <v>#VALUE!</v>
      </c>
      <c r="E131" s="55" t="e">
        <f t="shared" si="46"/>
        <v>#VALUE!</v>
      </c>
      <c r="F131" s="55" t="e">
        <f t="shared" si="46"/>
        <v>#VALUE!</v>
      </c>
      <c r="G131" s="55" t="e">
        <f t="shared" si="46"/>
        <v>#VALUE!</v>
      </c>
      <c r="H131" s="55" t="e">
        <f t="shared" si="46"/>
        <v>#VALUE!</v>
      </c>
      <c r="I131" s="56"/>
      <c r="J131" s="1"/>
      <c r="K131" s="1"/>
      <c r="L131" s="1"/>
      <c r="M131" s="1"/>
      <c r="N131" s="1"/>
      <c r="O131" s="1"/>
    </row>
    <row r="132" spans="1:15" ht="15.75" customHeight="1" x14ac:dyDescent="0.25">
      <c r="A132" s="1"/>
      <c r="B132" s="33"/>
      <c r="C132" s="33"/>
      <c r="D132" s="33"/>
      <c r="E132" s="33"/>
      <c r="F132" s="33"/>
      <c r="G132" s="33"/>
      <c r="H132" s="33"/>
      <c r="I132" s="33"/>
      <c r="J132" s="1"/>
      <c r="K132" s="1"/>
      <c r="L132" s="1"/>
      <c r="M132" s="1"/>
      <c r="N132" s="1"/>
      <c r="O132" s="1"/>
    </row>
    <row r="133" spans="1:15" ht="15.75" customHeight="1" x14ac:dyDescent="0.25">
      <c r="A133" s="1"/>
      <c r="B133" s="33"/>
      <c r="C133" s="33"/>
      <c r="D133" s="33"/>
      <c r="E133" s="33"/>
      <c r="F133" s="33"/>
      <c r="G133" s="33"/>
      <c r="H133" s="33"/>
      <c r="I133" s="33"/>
      <c r="J133" s="1"/>
      <c r="K133" s="1"/>
      <c r="L133" s="1"/>
      <c r="M133" s="1"/>
      <c r="N133" s="1"/>
      <c r="O133" s="1"/>
    </row>
    <row r="134" spans="1:15" ht="15.75" customHeight="1" x14ac:dyDescent="0.3">
      <c r="A134" s="48" t="s">
        <v>35</v>
      </c>
      <c r="B134" s="49"/>
      <c r="C134" s="49"/>
      <c r="D134" s="49"/>
      <c r="E134" s="49"/>
      <c r="F134" s="49"/>
      <c r="G134" s="49"/>
      <c r="H134" s="49"/>
      <c r="I134" s="49"/>
      <c r="J134" s="1"/>
      <c r="K134" s="1"/>
      <c r="L134" s="1"/>
      <c r="M134" s="1"/>
      <c r="N134" s="1"/>
      <c r="O134" s="1"/>
    </row>
    <row r="135" spans="1:15" ht="15.75" customHeight="1" x14ac:dyDescent="0.25">
      <c r="A135" s="50"/>
      <c r="B135" s="51" t="s">
        <v>11</v>
      </c>
      <c r="C135" s="51" t="s">
        <v>12</v>
      </c>
      <c r="D135" s="51" t="s">
        <v>13</v>
      </c>
      <c r="E135" s="51" t="s">
        <v>14</v>
      </c>
      <c r="F135" s="51" t="s">
        <v>15</v>
      </c>
      <c r="G135" s="51" t="s">
        <v>16</v>
      </c>
      <c r="H135" s="51" t="s">
        <v>17</v>
      </c>
      <c r="I135" s="51" t="s">
        <v>18</v>
      </c>
      <c r="J135" s="1"/>
      <c r="K135" s="1"/>
      <c r="L135" s="1"/>
      <c r="M135" s="1"/>
      <c r="N135" s="1"/>
      <c r="O135" s="1"/>
    </row>
    <row r="136" spans="1:15" ht="15.75" customHeight="1" x14ac:dyDescent="0.25">
      <c r="A136" s="52" t="s">
        <v>44</v>
      </c>
      <c r="B136" s="53" t="str">
        <f>$B$2</f>
        <v>Indian</v>
      </c>
      <c r="C136" s="53" t="str">
        <f>$C$2</f>
        <v>Asian</v>
      </c>
      <c r="D136" s="53" t="str">
        <f>$D$2</f>
        <v>Black</v>
      </c>
      <c r="E136" s="53" t="str">
        <f>$E$2</f>
        <v>Hispanic</v>
      </c>
      <c r="F136" s="53" t="str">
        <f>$F$2</f>
        <v>Pacific Islander</v>
      </c>
      <c r="G136" s="53" t="str">
        <f>$G$2</f>
        <v>Two or More</v>
      </c>
      <c r="H136" s="53" t="str">
        <f>$H$2</f>
        <v>White</v>
      </c>
      <c r="I136" s="53">
        <f>$I$2</f>
        <v>0</v>
      </c>
      <c r="J136" s="1"/>
      <c r="K136" s="1"/>
      <c r="L136" s="1"/>
      <c r="M136" s="1"/>
      <c r="N136" s="1"/>
      <c r="O136" s="1"/>
    </row>
    <row r="137" spans="1:15" ht="15.75" customHeight="1" x14ac:dyDescent="0.25">
      <c r="A137" s="52" t="s">
        <v>35</v>
      </c>
      <c r="B137" s="53">
        <f>'Step 3. Summary Count Categorie'!B22</f>
        <v>0</v>
      </c>
      <c r="C137" s="53">
        <f>'Step 3. Summary Count Categorie'!C22</f>
        <v>0</v>
      </c>
      <c r="D137" s="53">
        <f>'Step 3. Summary Count Categorie'!D22</f>
        <v>0</v>
      </c>
      <c r="E137" s="53">
        <f>'Step 3. Summary Count Categorie'!E22</f>
        <v>0</v>
      </c>
      <c r="F137" s="53">
        <f>'Step 3. Summary Count Categorie'!F22</f>
        <v>0</v>
      </c>
      <c r="G137" s="53">
        <f>'Step 3. Summary Count Categorie'!G22</f>
        <v>0</v>
      </c>
      <c r="H137" s="53">
        <f>'Step 3. Summary Count Categorie'!H22</f>
        <v>0</v>
      </c>
      <c r="I137" s="53">
        <f>'Step 3. Summary Count Categorie'!I22</f>
        <v>0</v>
      </c>
      <c r="J137" s="1"/>
      <c r="K137" s="1"/>
      <c r="L137" s="1"/>
      <c r="M137" s="1"/>
      <c r="N137" s="1"/>
      <c r="O137" s="1"/>
    </row>
    <row r="138" spans="1:15" ht="15.75" customHeight="1" x14ac:dyDescent="0.3">
      <c r="A138" s="39" t="s">
        <v>71</v>
      </c>
      <c r="B138" s="45" t="e">
        <f t="shared" ref="B138:I138" si="47">IF(B$2=0,"0",ROUND((B137/B$2)*100,2))</f>
        <v>#VALUE!</v>
      </c>
      <c r="C138" s="45" t="e">
        <f t="shared" si="47"/>
        <v>#VALUE!</v>
      </c>
      <c r="D138" s="45" t="e">
        <f t="shared" si="47"/>
        <v>#VALUE!</v>
      </c>
      <c r="E138" s="45" t="e">
        <f t="shared" si="47"/>
        <v>#VALUE!</v>
      </c>
      <c r="F138" s="45" t="e">
        <f t="shared" si="47"/>
        <v>#VALUE!</v>
      </c>
      <c r="G138" s="45" t="e">
        <f t="shared" si="47"/>
        <v>#VALUE!</v>
      </c>
      <c r="H138" s="45" t="e">
        <f t="shared" si="47"/>
        <v>#VALUE!</v>
      </c>
      <c r="I138" s="45" t="str">
        <f t="shared" si="47"/>
        <v>0</v>
      </c>
      <c r="J138" s="1"/>
      <c r="K138" s="1"/>
      <c r="L138" s="1"/>
      <c r="M138" s="1"/>
      <c r="N138" s="1"/>
      <c r="O138" s="1"/>
    </row>
    <row r="139" spans="1:15" ht="15.75" customHeight="1" x14ac:dyDescent="0.25">
      <c r="A139" s="22" t="s">
        <v>46</v>
      </c>
      <c r="B139" s="41" t="e">
        <f t="shared" ref="B139:H139" si="48">$I$2-B$2</f>
        <v>#VALUE!</v>
      </c>
      <c r="C139" s="41" t="e">
        <f t="shared" si="48"/>
        <v>#VALUE!</v>
      </c>
      <c r="D139" s="41" t="e">
        <f t="shared" si="48"/>
        <v>#VALUE!</v>
      </c>
      <c r="E139" s="41" t="e">
        <f t="shared" si="48"/>
        <v>#VALUE!</v>
      </c>
      <c r="F139" s="41" t="e">
        <f t="shared" si="48"/>
        <v>#VALUE!</v>
      </c>
      <c r="G139" s="41" t="e">
        <f t="shared" si="48"/>
        <v>#VALUE!</v>
      </c>
      <c r="H139" s="41" t="e">
        <f t="shared" si="48"/>
        <v>#VALUE!</v>
      </c>
      <c r="I139" s="28"/>
      <c r="J139" s="1"/>
      <c r="K139" s="1"/>
      <c r="L139" s="1"/>
      <c r="M139" s="1"/>
      <c r="N139" s="1"/>
      <c r="O139" s="1"/>
    </row>
    <row r="140" spans="1:15" ht="15.75" customHeight="1" x14ac:dyDescent="0.25">
      <c r="A140" s="22" t="s">
        <v>72</v>
      </c>
      <c r="B140" s="41">
        <f t="shared" ref="B140:H140" si="49">$I137-B137</f>
        <v>0</v>
      </c>
      <c r="C140" s="41">
        <f t="shared" si="49"/>
        <v>0</v>
      </c>
      <c r="D140" s="41">
        <f t="shared" si="49"/>
        <v>0</v>
      </c>
      <c r="E140" s="41">
        <f t="shared" si="49"/>
        <v>0</v>
      </c>
      <c r="F140" s="41">
        <f t="shared" si="49"/>
        <v>0</v>
      </c>
      <c r="G140" s="41">
        <f t="shared" si="49"/>
        <v>0</v>
      </c>
      <c r="H140" s="41">
        <f t="shared" si="49"/>
        <v>0</v>
      </c>
      <c r="I140" s="28"/>
      <c r="J140" s="1"/>
      <c r="K140" s="1"/>
      <c r="L140" s="1"/>
      <c r="M140" s="1"/>
      <c r="N140" s="1"/>
      <c r="O140" s="1"/>
    </row>
    <row r="141" spans="1:15" ht="15.75" customHeight="1" x14ac:dyDescent="0.3">
      <c r="A141" s="54" t="s">
        <v>73</v>
      </c>
      <c r="B141" s="55" t="e">
        <f t="shared" ref="B141:H141" si="50">IF(B$2=0,"0",ROUND((B137/B$2)/(B140/B139),2))</f>
        <v>#VALUE!</v>
      </c>
      <c r="C141" s="55" t="e">
        <f t="shared" si="50"/>
        <v>#VALUE!</v>
      </c>
      <c r="D141" s="55" t="e">
        <f t="shared" si="50"/>
        <v>#VALUE!</v>
      </c>
      <c r="E141" s="55" t="e">
        <f t="shared" si="50"/>
        <v>#VALUE!</v>
      </c>
      <c r="F141" s="55" t="e">
        <f t="shared" si="50"/>
        <v>#VALUE!</v>
      </c>
      <c r="G141" s="55" t="e">
        <f t="shared" si="50"/>
        <v>#VALUE!</v>
      </c>
      <c r="H141" s="55" t="e">
        <f t="shared" si="50"/>
        <v>#VALUE!</v>
      </c>
      <c r="I141" s="56"/>
      <c r="J141" s="1"/>
      <c r="K141" s="1"/>
      <c r="L141" s="1"/>
      <c r="M141" s="1"/>
      <c r="N141" s="1"/>
      <c r="O141" s="1"/>
    </row>
    <row r="142" spans="1:15" ht="15.75" customHeight="1" x14ac:dyDescent="0.25">
      <c r="A142" s="1"/>
      <c r="B142" s="33"/>
      <c r="C142" s="33"/>
      <c r="D142" s="33"/>
      <c r="E142" s="33"/>
      <c r="F142" s="33"/>
      <c r="G142" s="33"/>
      <c r="H142" s="33"/>
      <c r="I142" s="33"/>
      <c r="J142" s="1"/>
      <c r="K142" s="1"/>
      <c r="L142" s="1"/>
      <c r="M142" s="1"/>
      <c r="N142" s="1"/>
      <c r="O142" s="1"/>
    </row>
    <row r="143" spans="1:15" ht="15.75" customHeight="1" x14ac:dyDescent="0.25">
      <c r="A143" s="1"/>
      <c r="B143" s="33"/>
      <c r="C143" s="33"/>
      <c r="D143" s="33"/>
      <c r="E143" s="33"/>
      <c r="F143" s="33"/>
      <c r="G143" s="33"/>
      <c r="H143" s="33"/>
      <c r="I143" s="33"/>
      <c r="J143" s="1"/>
      <c r="K143" s="1"/>
      <c r="L143" s="1"/>
      <c r="M143" s="1"/>
      <c r="N143" s="1"/>
      <c r="O143" s="1"/>
    </row>
    <row r="144" spans="1:15" ht="15.75" customHeight="1" x14ac:dyDescent="0.25">
      <c r="A144" s="1"/>
      <c r="B144" s="33"/>
      <c r="C144" s="33"/>
      <c r="D144" s="33"/>
      <c r="E144" s="33"/>
      <c r="F144" s="33"/>
      <c r="G144" s="33"/>
      <c r="H144" s="33"/>
      <c r="I144" s="33"/>
      <c r="J144" s="1"/>
      <c r="K144" s="1"/>
      <c r="L144" s="1"/>
      <c r="M144" s="1"/>
      <c r="N144" s="1"/>
      <c r="O144" s="1"/>
    </row>
    <row r="145" spans="1:15" ht="15.75" customHeight="1" x14ac:dyDescent="0.25">
      <c r="A145" s="1"/>
      <c r="B145" s="33"/>
      <c r="C145" s="33"/>
      <c r="D145" s="33"/>
      <c r="E145" s="33"/>
      <c r="F145" s="33"/>
      <c r="G145" s="33"/>
      <c r="H145" s="33"/>
      <c r="I145" s="33"/>
      <c r="J145" s="1"/>
      <c r="K145" s="1"/>
      <c r="L145" s="1"/>
      <c r="M145" s="1"/>
      <c r="N145" s="1"/>
      <c r="O145" s="1"/>
    </row>
    <row r="146" spans="1:15" ht="15.75" customHeight="1" x14ac:dyDescent="0.25">
      <c r="A146" s="1"/>
      <c r="B146" s="33"/>
      <c r="C146" s="33"/>
      <c r="D146" s="33"/>
      <c r="E146" s="33"/>
      <c r="F146" s="33"/>
      <c r="G146" s="33"/>
      <c r="H146" s="33"/>
      <c r="I146" s="33"/>
      <c r="J146" s="1"/>
      <c r="K146" s="1"/>
      <c r="L146" s="1"/>
      <c r="M146" s="1"/>
      <c r="N146" s="1"/>
      <c r="O146" s="1"/>
    </row>
    <row r="147" spans="1:15" ht="15.75" customHeight="1" x14ac:dyDescent="0.25">
      <c r="A147" s="1"/>
      <c r="B147" s="33"/>
      <c r="C147" s="33"/>
      <c r="D147" s="33"/>
      <c r="E147" s="33"/>
      <c r="F147" s="33"/>
      <c r="G147" s="33"/>
      <c r="H147" s="33"/>
      <c r="I147" s="33"/>
      <c r="J147" s="1"/>
      <c r="K147" s="1"/>
      <c r="L147" s="1"/>
      <c r="M147" s="1"/>
      <c r="N147" s="1"/>
      <c r="O147" s="1"/>
    </row>
    <row r="148" spans="1:15" ht="15.75" customHeight="1" x14ac:dyDescent="0.3">
      <c r="A148" s="48" t="s">
        <v>36</v>
      </c>
      <c r="B148" s="49"/>
      <c r="C148" s="49"/>
      <c r="D148" s="49"/>
      <c r="E148" s="49"/>
      <c r="F148" s="49"/>
      <c r="G148" s="49"/>
      <c r="H148" s="49"/>
      <c r="I148" s="49"/>
      <c r="J148" s="1"/>
      <c r="K148" s="1"/>
      <c r="L148" s="1"/>
      <c r="M148" s="1"/>
      <c r="N148" s="1"/>
      <c r="O148" s="1"/>
    </row>
    <row r="149" spans="1:15" ht="15.75" customHeight="1" x14ac:dyDescent="0.25">
      <c r="A149" s="50"/>
      <c r="B149" s="51" t="s">
        <v>11</v>
      </c>
      <c r="C149" s="51" t="s">
        <v>12</v>
      </c>
      <c r="D149" s="51" t="s">
        <v>13</v>
      </c>
      <c r="E149" s="51" t="s">
        <v>14</v>
      </c>
      <c r="F149" s="51" t="s">
        <v>15</v>
      </c>
      <c r="G149" s="51" t="s">
        <v>16</v>
      </c>
      <c r="H149" s="51" t="s">
        <v>17</v>
      </c>
      <c r="I149" s="51" t="s">
        <v>18</v>
      </c>
      <c r="J149" s="1"/>
      <c r="K149" s="1"/>
      <c r="L149" s="1"/>
      <c r="M149" s="1"/>
      <c r="N149" s="1"/>
      <c r="O149" s="1"/>
    </row>
    <row r="150" spans="1:15" ht="15.75" customHeight="1" x14ac:dyDescent="0.25">
      <c r="A150" s="52" t="s">
        <v>44</v>
      </c>
      <c r="B150" s="53" t="str">
        <f>$B$2</f>
        <v>Indian</v>
      </c>
      <c r="C150" s="53" t="str">
        <f>$C$2</f>
        <v>Asian</v>
      </c>
      <c r="D150" s="53" t="str">
        <f>$D$2</f>
        <v>Black</v>
      </c>
      <c r="E150" s="53" t="str">
        <f>$E$2</f>
        <v>Hispanic</v>
      </c>
      <c r="F150" s="53" t="str">
        <f>$F$2</f>
        <v>Pacific Islander</v>
      </c>
      <c r="G150" s="53" t="str">
        <f>$G$2</f>
        <v>Two or More</v>
      </c>
      <c r="H150" s="53" t="str">
        <f>$H$2</f>
        <v>White</v>
      </c>
      <c r="I150" s="53">
        <f>$I$2</f>
        <v>0</v>
      </c>
      <c r="J150" s="1"/>
      <c r="K150" s="1"/>
      <c r="L150" s="1"/>
      <c r="M150" s="1"/>
      <c r="N150" s="1"/>
      <c r="O150" s="1"/>
    </row>
    <row r="151" spans="1:15" ht="15.75" customHeight="1" x14ac:dyDescent="0.25">
      <c r="A151" s="52" t="s">
        <v>36</v>
      </c>
      <c r="B151" s="53">
        <f>'Step 3. Summary Count Categorie'!B23</f>
        <v>0</v>
      </c>
      <c r="C151" s="53">
        <f>'Step 3. Summary Count Categorie'!C23</f>
        <v>0</v>
      </c>
      <c r="D151" s="53">
        <f>'Step 3. Summary Count Categorie'!D23</f>
        <v>0</v>
      </c>
      <c r="E151" s="53">
        <f>'Step 3. Summary Count Categorie'!E23</f>
        <v>0</v>
      </c>
      <c r="F151" s="53">
        <f>'Step 3. Summary Count Categorie'!F23</f>
        <v>0</v>
      </c>
      <c r="G151" s="53">
        <f>'Step 3. Summary Count Categorie'!G23</f>
        <v>0</v>
      </c>
      <c r="H151" s="53">
        <f>'Step 3. Summary Count Categorie'!H23</f>
        <v>0</v>
      </c>
      <c r="I151" s="53">
        <f>'Step 3. Summary Count Categorie'!I23</f>
        <v>0</v>
      </c>
      <c r="J151" s="1"/>
      <c r="K151" s="1"/>
      <c r="L151" s="1"/>
      <c r="M151" s="1"/>
      <c r="N151" s="1"/>
      <c r="O151" s="1"/>
    </row>
    <row r="152" spans="1:15" ht="15.75" customHeight="1" x14ac:dyDescent="0.3">
      <c r="A152" s="39" t="s">
        <v>74</v>
      </c>
      <c r="B152" s="45" t="e">
        <f t="shared" ref="B152:I152" si="51">IF(B$2=0,"0",ROUND((B151/B$2)*100,2))</f>
        <v>#VALUE!</v>
      </c>
      <c r="C152" s="45" t="e">
        <f t="shared" si="51"/>
        <v>#VALUE!</v>
      </c>
      <c r="D152" s="45" t="e">
        <f t="shared" si="51"/>
        <v>#VALUE!</v>
      </c>
      <c r="E152" s="45" t="e">
        <f t="shared" si="51"/>
        <v>#VALUE!</v>
      </c>
      <c r="F152" s="45" t="e">
        <f t="shared" si="51"/>
        <v>#VALUE!</v>
      </c>
      <c r="G152" s="45" t="e">
        <f t="shared" si="51"/>
        <v>#VALUE!</v>
      </c>
      <c r="H152" s="45" t="e">
        <f t="shared" si="51"/>
        <v>#VALUE!</v>
      </c>
      <c r="I152" s="45" t="str">
        <f t="shared" si="51"/>
        <v>0</v>
      </c>
      <c r="J152" s="1"/>
      <c r="K152" s="1"/>
      <c r="L152" s="1"/>
      <c r="M152" s="1"/>
      <c r="N152" s="1"/>
      <c r="O152" s="1"/>
    </row>
    <row r="153" spans="1:15" ht="15.75" customHeight="1" x14ac:dyDescent="0.25">
      <c r="A153" s="22" t="s">
        <v>46</v>
      </c>
      <c r="B153" s="41" t="e">
        <f t="shared" ref="B153:H153" si="52">$I$2-B$2</f>
        <v>#VALUE!</v>
      </c>
      <c r="C153" s="41" t="e">
        <f t="shared" si="52"/>
        <v>#VALUE!</v>
      </c>
      <c r="D153" s="41" t="e">
        <f t="shared" si="52"/>
        <v>#VALUE!</v>
      </c>
      <c r="E153" s="41" t="e">
        <f t="shared" si="52"/>
        <v>#VALUE!</v>
      </c>
      <c r="F153" s="41" t="e">
        <f t="shared" si="52"/>
        <v>#VALUE!</v>
      </c>
      <c r="G153" s="41" t="e">
        <f t="shared" si="52"/>
        <v>#VALUE!</v>
      </c>
      <c r="H153" s="41" t="e">
        <f t="shared" si="52"/>
        <v>#VALUE!</v>
      </c>
      <c r="I153" s="28"/>
      <c r="J153" s="1"/>
      <c r="K153" s="1"/>
      <c r="L153" s="1"/>
      <c r="M153" s="1"/>
      <c r="N153" s="1"/>
      <c r="O153" s="1"/>
    </row>
    <row r="154" spans="1:15" ht="15.75" customHeight="1" x14ac:dyDescent="0.25">
      <c r="A154" s="22" t="s">
        <v>75</v>
      </c>
      <c r="B154" s="41">
        <f t="shared" ref="B154:H154" si="53">$I151-B151</f>
        <v>0</v>
      </c>
      <c r="C154" s="41">
        <f t="shared" si="53"/>
        <v>0</v>
      </c>
      <c r="D154" s="41">
        <f t="shared" si="53"/>
        <v>0</v>
      </c>
      <c r="E154" s="41">
        <f t="shared" si="53"/>
        <v>0</v>
      </c>
      <c r="F154" s="41">
        <f t="shared" si="53"/>
        <v>0</v>
      </c>
      <c r="G154" s="41">
        <f t="shared" si="53"/>
        <v>0</v>
      </c>
      <c r="H154" s="41">
        <f t="shared" si="53"/>
        <v>0</v>
      </c>
      <c r="I154" s="28"/>
      <c r="J154" s="1"/>
      <c r="K154" s="1"/>
      <c r="L154" s="1"/>
      <c r="M154" s="1"/>
      <c r="N154" s="1"/>
      <c r="O154" s="1"/>
    </row>
    <row r="155" spans="1:15" ht="15.75" customHeight="1" x14ac:dyDescent="0.3">
      <c r="A155" s="54" t="s">
        <v>76</v>
      </c>
      <c r="B155" s="55" t="e">
        <f t="shared" ref="B155:H155" si="54">IF(B$2=0,"0",ROUND((B151/B$2)/(B154/B153),2))</f>
        <v>#VALUE!</v>
      </c>
      <c r="C155" s="55" t="e">
        <f t="shared" si="54"/>
        <v>#VALUE!</v>
      </c>
      <c r="D155" s="55" t="e">
        <f t="shared" si="54"/>
        <v>#VALUE!</v>
      </c>
      <c r="E155" s="55" t="e">
        <f t="shared" si="54"/>
        <v>#VALUE!</v>
      </c>
      <c r="F155" s="55" t="e">
        <f t="shared" si="54"/>
        <v>#VALUE!</v>
      </c>
      <c r="G155" s="55" t="e">
        <f t="shared" si="54"/>
        <v>#VALUE!</v>
      </c>
      <c r="H155" s="55" t="e">
        <f t="shared" si="54"/>
        <v>#VALUE!</v>
      </c>
      <c r="I155" s="56"/>
      <c r="J155" s="1"/>
      <c r="K155" s="1"/>
      <c r="L155" s="1"/>
      <c r="M155" s="1"/>
      <c r="N155" s="1"/>
      <c r="O155" s="1"/>
    </row>
    <row r="156" spans="1:15" ht="15.75" customHeight="1" x14ac:dyDescent="0.25">
      <c r="A156" s="1"/>
      <c r="B156" s="33"/>
      <c r="C156" s="33"/>
      <c r="D156" s="33"/>
      <c r="E156" s="33"/>
      <c r="F156" s="33"/>
      <c r="G156" s="33"/>
      <c r="H156" s="33"/>
      <c r="I156" s="33"/>
      <c r="J156" s="1"/>
      <c r="K156" s="1"/>
      <c r="L156" s="1"/>
      <c r="M156" s="1"/>
      <c r="N156" s="1"/>
      <c r="O156" s="1"/>
    </row>
    <row r="157" spans="1:15" ht="15.75" customHeight="1" x14ac:dyDescent="0.25">
      <c r="A157" s="1"/>
      <c r="B157" s="33"/>
      <c r="C157" s="33"/>
      <c r="D157" s="33"/>
      <c r="E157" s="33"/>
      <c r="F157" s="33"/>
      <c r="G157" s="33"/>
      <c r="H157" s="33"/>
      <c r="I157" s="33"/>
      <c r="J157" s="1"/>
      <c r="K157" s="1"/>
      <c r="L157" s="1"/>
      <c r="M157" s="1"/>
      <c r="N157" s="1"/>
      <c r="O157" s="1"/>
    </row>
    <row r="158" spans="1:15" ht="15.75" customHeight="1" x14ac:dyDescent="0.25">
      <c r="A158" s="1"/>
      <c r="B158" s="33"/>
      <c r="C158" s="33"/>
      <c r="D158" s="33"/>
      <c r="E158" s="33"/>
      <c r="F158" s="33"/>
      <c r="G158" s="33"/>
      <c r="H158" s="33"/>
      <c r="I158" s="33"/>
      <c r="J158" s="1"/>
      <c r="K158" s="1"/>
      <c r="L158" s="1"/>
      <c r="M158" s="1"/>
      <c r="N158" s="1"/>
      <c r="O158" s="1"/>
    </row>
    <row r="159" spans="1:15" ht="15.75" customHeight="1" x14ac:dyDescent="0.25">
      <c r="A159" s="1"/>
      <c r="B159" s="33"/>
      <c r="C159" s="33"/>
      <c r="D159" s="33"/>
      <c r="E159" s="33"/>
      <c r="F159" s="33"/>
      <c r="G159" s="33"/>
      <c r="H159" s="33"/>
      <c r="I159" s="33"/>
      <c r="J159" s="1"/>
      <c r="K159" s="1"/>
      <c r="L159" s="1"/>
      <c r="M159" s="1"/>
      <c r="N159" s="1"/>
      <c r="O159" s="1"/>
    </row>
    <row r="160" spans="1:15" ht="15.75" customHeight="1" x14ac:dyDescent="0.25">
      <c r="A160" s="1"/>
      <c r="B160" s="33"/>
      <c r="C160" s="33"/>
      <c r="D160" s="33"/>
      <c r="E160" s="33"/>
      <c r="F160" s="33"/>
      <c r="G160" s="33"/>
      <c r="H160" s="33"/>
      <c r="I160" s="33"/>
      <c r="J160" s="1"/>
      <c r="K160" s="1"/>
      <c r="L160" s="1"/>
      <c r="M160" s="1"/>
      <c r="N160" s="1"/>
      <c r="O160" s="1"/>
    </row>
    <row r="161" spans="1:15" ht="15.75" customHeight="1" x14ac:dyDescent="0.25">
      <c r="A161" s="1"/>
      <c r="B161" s="33"/>
      <c r="C161" s="33"/>
      <c r="D161" s="33"/>
      <c r="E161" s="33"/>
      <c r="F161" s="33"/>
      <c r="G161" s="33"/>
      <c r="H161" s="33"/>
      <c r="I161" s="33"/>
      <c r="J161" s="1"/>
      <c r="K161" s="1"/>
      <c r="L161" s="1"/>
      <c r="M161" s="1"/>
      <c r="N161" s="1"/>
      <c r="O161" s="1"/>
    </row>
    <row r="162" spans="1:15" ht="15.75" customHeight="1" x14ac:dyDescent="0.25">
      <c r="A162" s="1"/>
      <c r="B162" s="33"/>
      <c r="C162" s="33"/>
      <c r="D162" s="33"/>
      <c r="E162" s="33"/>
      <c r="F162" s="33"/>
      <c r="G162" s="33"/>
      <c r="H162" s="33"/>
      <c r="I162" s="33"/>
      <c r="J162" s="1"/>
      <c r="K162" s="1"/>
      <c r="L162" s="1"/>
      <c r="M162" s="1"/>
      <c r="N162" s="1"/>
      <c r="O162" s="1"/>
    </row>
    <row r="163" spans="1:15" ht="15.75" customHeight="1" x14ac:dyDescent="0.25">
      <c r="A163" s="1"/>
      <c r="B163" s="33"/>
      <c r="C163" s="33"/>
      <c r="D163" s="33"/>
      <c r="E163" s="33"/>
      <c r="F163" s="33"/>
      <c r="G163" s="33"/>
      <c r="H163" s="33"/>
      <c r="I163" s="33"/>
      <c r="J163" s="1"/>
      <c r="K163" s="1"/>
      <c r="L163" s="1"/>
      <c r="M163" s="1"/>
      <c r="N163" s="1"/>
      <c r="O163" s="1"/>
    </row>
    <row r="164" spans="1:15" ht="15.75" customHeight="1" x14ac:dyDescent="0.25">
      <c r="A164" s="1"/>
      <c r="B164" s="33"/>
      <c r="C164" s="33"/>
      <c r="D164" s="33"/>
      <c r="E164" s="33"/>
      <c r="F164" s="33"/>
      <c r="G164" s="33"/>
      <c r="H164" s="33"/>
      <c r="I164" s="33"/>
      <c r="J164" s="1"/>
      <c r="K164" s="1"/>
      <c r="L164" s="1"/>
      <c r="M164" s="1"/>
      <c r="N164" s="1"/>
      <c r="O164" s="1"/>
    </row>
    <row r="165" spans="1:15" ht="15.75" customHeight="1" x14ac:dyDescent="0.3">
      <c r="A165" s="48" t="s">
        <v>37</v>
      </c>
      <c r="B165" s="49"/>
      <c r="C165" s="49"/>
      <c r="D165" s="49"/>
      <c r="E165" s="49"/>
      <c r="F165" s="49"/>
      <c r="G165" s="49"/>
      <c r="H165" s="49"/>
      <c r="I165" s="49"/>
      <c r="J165" s="1"/>
      <c r="K165" s="1"/>
      <c r="L165" s="1"/>
      <c r="M165" s="1"/>
      <c r="N165" s="1"/>
      <c r="O165" s="1"/>
    </row>
    <row r="166" spans="1:15" ht="15.75" customHeight="1" x14ac:dyDescent="0.25">
      <c r="A166" s="50"/>
      <c r="B166" s="51" t="s">
        <v>11</v>
      </c>
      <c r="C166" s="51" t="s">
        <v>12</v>
      </c>
      <c r="D166" s="51" t="s">
        <v>13</v>
      </c>
      <c r="E166" s="51" t="s">
        <v>14</v>
      </c>
      <c r="F166" s="51" t="s">
        <v>15</v>
      </c>
      <c r="G166" s="51" t="s">
        <v>16</v>
      </c>
      <c r="H166" s="51" t="s">
        <v>17</v>
      </c>
      <c r="I166" s="51" t="s">
        <v>18</v>
      </c>
      <c r="J166" s="1"/>
      <c r="K166" s="1"/>
      <c r="L166" s="1"/>
      <c r="M166" s="1"/>
      <c r="N166" s="1"/>
      <c r="O166" s="1"/>
    </row>
    <row r="167" spans="1:15" ht="15.75" customHeight="1" x14ac:dyDescent="0.25">
      <c r="A167" s="52" t="s">
        <v>44</v>
      </c>
      <c r="B167" s="53" t="str">
        <f>$B$2</f>
        <v>Indian</v>
      </c>
      <c r="C167" s="53" t="str">
        <f>$C$2</f>
        <v>Asian</v>
      </c>
      <c r="D167" s="53" t="str">
        <f>$D$2</f>
        <v>Black</v>
      </c>
      <c r="E167" s="53" t="str">
        <f>$E$2</f>
        <v>Hispanic</v>
      </c>
      <c r="F167" s="53" t="str">
        <f>$F$2</f>
        <v>Pacific Islander</v>
      </c>
      <c r="G167" s="53" t="str">
        <f>$G$2</f>
        <v>Two or More</v>
      </c>
      <c r="H167" s="53" t="str">
        <f>$H$2</f>
        <v>White</v>
      </c>
      <c r="I167" s="53">
        <f>$I$2</f>
        <v>0</v>
      </c>
      <c r="J167" s="1"/>
      <c r="K167" s="1"/>
      <c r="L167" s="1"/>
      <c r="M167" s="1"/>
      <c r="N167" s="1"/>
      <c r="O167" s="1"/>
    </row>
    <row r="168" spans="1:15" ht="15.75" customHeight="1" x14ac:dyDescent="0.25">
      <c r="A168" s="52" t="s">
        <v>37</v>
      </c>
      <c r="B168" s="53">
        <f>'Step 3. Summary Count Categorie'!B24</f>
        <v>0</v>
      </c>
      <c r="C168" s="53">
        <f>'Step 3. Summary Count Categorie'!C24</f>
        <v>0</v>
      </c>
      <c r="D168" s="53">
        <f>'Step 3. Summary Count Categorie'!D24</f>
        <v>0</v>
      </c>
      <c r="E168" s="53">
        <f>'Step 3. Summary Count Categorie'!E24</f>
        <v>0</v>
      </c>
      <c r="F168" s="53">
        <f>'Step 3. Summary Count Categorie'!F24</f>
        <v>0</v>
      </c>
      <c r="G168" s="53">
        <f>'Step 3. Summary Count Categorie'!G24</f>
        <v>0</v>
      </c>
      <c r="H168" s="53">
        <f>'Step 3. Summary Count Categorie'!H24</f>
        <v>0</v>
      </c>
      <c r="I168" s="53">
        <f>'Step 3. Summary Count Categorie'!I24</f>
        <v>0</v>
      </c>
      <c r="J168" s="1"/>
      <c r="K168" s="1"/>
      <c r="L168" s="1"/>
      <c r="M168" s="1"/>
      <c r="N168" s="1"/>
      <c r="O168" s="1"/>
    </row>
    <row r="169" spans="1:15" ht="15.75" customHeight="1" x14ac:dyDescent="0.3">
      <c r="A169" s="39" t="s">
        <v>77</v>
      </c>
      <c r="B169" s="45" t="e">
        <f t="shared" ref="B169:I169" si="55">IF(B$2=0,"0",ROUND((B168/B$2)*100,2))</f>
        <v>#VALUE!</v>
      </c>
      <c r="C169" s="45" t="e">
        <f t="shared" si="55"/>
        <v>#VALUE!</v>
      </c>
      <c r="D169" s="45" t="e">
        <f t="shared" si="55"/>
        <v>#VALUE!</v>
      </c>
      <c r="E169" s="45" t="e">
        <f t="shared" si="55"/>
        <v>#VALUE!</v>
      </c>
      <c r="F169" s="45" t="e">
        <f t="shared" si="55"/>
        <v>#VALUE!</v>
      </c>
      <c r="G169" s="45" t="e">
        <f t="shared" si="55"/>
        <v>#VALUE!</v>
      </c>
      <c r="H169" s="45" t="e">
        <f t="shared" si="55"/>
        <v>#VALUE!</v>
      </c>
      <c r="I169" s="45" t="str">
        <f t="shared" si="55"/>
        <v>0</v>
      </c>
    </row>
    <row r="170" spans="1:15" ht="15.75" customHeight="1" x14ac:dyDescent="0.25">
      <c r="A170" s="22" t="s">
        <v>46</v>
      </c>
      <c r="B170" s="41" t="e">
        <f t="shared" ref="B170:H170" si="56">$I$2-B$2</f>
        <v>#VALUE!</v>
      </c>
      <c r="C170" s="41" t="e">
        <f t="shared" si="56"/>
        <v>#VALUE!</v>
      </c>
      <c r="D170" s="41" t="e">
        <f t="shared" si="56"/>
        <v>#VALUE!</v>
      </c>
      <c r="E170" s="41" t="e">
        <f t="shared" si="56"/>
        <v>#VALUE!</v>
      </c>
      <c r="F170" s="41" t="e">
        <f t="shared" si="56"/>
        <v>#VALUE!</v>
      </c>
      <c r="G170" s="41" t="e">
        <f t="shared" si="56"/>
        <v>#VALUE!</v>
      </c>
      <c r="H170" s="41" t="e">
        <f t="shared" si="56"/>
        <v>#VALUE!</v>
      </c>
      <c r="I170" s="28"/>
    </row>
    <row r="171" spans="1:15" ht="15.75" customHeight="1" x14ac:dyDescent="0.25">
      <c r="A171" s="22" t="s">
        <v>78</v>
      </c>
      <c r="B171" s="41">
        <f t="shared" ref="B171:H171" si="57">$I168-B168</f>
        <v>0</v>
      </c>
      <c r="C171" s="41">
        <f t="shared" si="57"/>
        <v>0</v>
      </c>
      <c r="D171" s="41">
        <f t="shared" si="57"/>
        <v>0</v>
      </c>
      <c r="E171" s="41">
        <f t="shared" si="57"/>
        <v>0</v>
      </c>
      <c r="F171" s="41">
        <f t="shared" si="57"/>
        <v>0</v>
      </c>
      <c r="G171" s="41">
        <f t="shared" si="57"/>
        <v>0</v>
      </c>
      <c r="H171" s="41">
        <f t="shared" si="57"/>
        <v>0</v>
      </c>
      <c r="I171" s="28"/>
    </row>
    <row r="172" spans="1:15" ht="15.75" customHeight="1" x14ac:dyDescent="0.3">
      <c r="A172" s="54" t="s">
        <v>79</v>
      </c>
      <c r="B172" s="55" t="e">
        <f t="shared" ref="B172:H172" si="58">IF(B$2=0,"0",ROUND((B168/B$2)/(B171/B170),2))</f>
        <v>#VALUE!</v>
      </c>
      <c r="C172" s="55" t="e">
        <f t="shared" si="58"/>
        <v>#VALUE!</v>
      </c>
      <c r="D172" s="55" t="e">
        <f t="shared" si="58"/>
        <v>#VALUE!</v>
      </c>
      <c r="E172" s="55" t="e">
        <f t="shared" si="58"/>
        <v>#VALUE!</v>
      </c>
      <c r="F172" s="55" t="e">
        <f t="shared" si="58"/>
        <v>#VALUE!</v>
      </c>
      <c r="G172" s="55" t="e">
        <f t="shared" si="58"/>
        <v>#VALUE!</v>
      </c>
      <c r="H172" s="55" t="e">
        <f t="shared" si="58"/>
        <v>#VALUE!</v>
      </c>
      <c r="I172" s="56"/>
    </row>
    <row r="173" spans="1:15" ht="15.75" customHeight="1" x14ac:dyDescent="0.25">
      <c r="A173" s="1"/>
      <c r="B173" s="33"/>
      <c r="C173" s="33"/>
      <c r="D173" s="33"/>
      <c r="E173" s="33"/>
      <c r="F173" s="33"/>
      <c r="G173" s="33"/>
      <c r="H173" s="33"/>
      <c r="I173" s="33"/>
    </row>
    <row r="174" spans="1:15" ht="15.75" customHeight="1" x14ac:dyDescent="0.25">
      <c r="A174" s="1"/>
      <c r="B174" s="33"/>
      <c r="C174" s="33"/>
      <c r="D174" s="33"/>
      <c r="E174" s="33"/>
      <c r="F174" s="33"/>
      <c r="G174" s="33"/>
      <c r="H174" s="33"/>
      <c r="I174" s="33"/>
    </row>
    <row r="175" spans="1:15" ht="15.75" customHeight="1" x14ac:dyDescent="0.25">
      <c r="A175" s="1"/>
      <c r="B175" s="33"/>
      <c r="C175" s="33"/>
      <c r="D175" s="33"/>
      <c r="E175" s="33"/>
      <c r="F175" s="33"/>
      <c r="G175" s="33"/>
      <c r="H175" s="33"/>
      <c r="I175" s="33"/>
    </row>
    <row r="176" spans="1:15" ht="15.75" customHeight="1" x14ac:dyDescent="0.25">
      <c r="A176" s="1"/>
      <c r="B176" s="33"/>
      <c r="C176" s="33"/>
      <c r="D176" s="33"/>
      <c r="E176" s="33"/>
      <c r="F176" s="33"/>
      <c r="G176" s="33"/>
      <c r="H176" s="33"/>
      <c r="I176" s="33"/>
    </row>
    <row r="177" spans="1:9" ht="15.75" customHeight="1" x14ac:dyDescent="0.25">
      <c r="A177" s="1"/>
      <c r="B177" s="33"/>
      <c r="C177" s="33"/>
      <c r="D177" s="33"/>
      <c r="E177" s="33"/>
      <c r="F177" s="33"/>
      <c r="G177" s="33"/>
      <c r="H177" s="33"/>
      <c r="I177" s="33"/>
    </row>
    <row r="178" spans="1:9" ht="15.75" customHeight="1" x14ac:dyDescent="0.25">
      <c r="A178" s="1"/>
      <c r="B178" s="33"/>
      <c r="C178" s="33"/>
      <c r="D178" s="33"/>
      <c r="E178" s="33"/>
      <c r="F178" s="33"/>
      <c r="G178" s="33"/>
      <c r="H178" s="33"/>
      <c r="I178" s="33"/>
    </row>
    <row r="179" spans="1:9" ht="15.75" customHeight="1" x14ac:dyDescent="0.3">
      <c r="A179" s="48" t="s">
        <v>38</v>
      </c>
      <c r="B179" s="49"/>
      <c r="C179" s="49"/>
      <c r="D179" s="49"/>
      <c r="E179" s="49"/>
      <c r="F179" s="49"/>
      <c r="G179" s="49"/>
      <c r="H179" s="49"/>
      <c r="I179" s="49"/>
    </row>
    <row r="180" spans="1:9" ht="15.75" customHeight="1" x14ac:dyDescent="0.25">
      <c r="A180" s="50"/>
      <c r="B180" s="51" t="s">
        <v>11</v>
      </c>
      <c r="C180" s="51" t="s">
        <v>12</v>
      </c>
      <c r="D180" s="51" t="s">
        <v>13</v>
      </c>
      <c r="E180" s="51" t="s">
        <v>14</v>
      </c>
      <c r="F180" s="51" t="s">
        <v>15</v>
      </c>
      <c r="G180" s="51" t="s">
        <v>16</v>
      </c>
      <c r="H180" s="51" t="s">
        <v>17</v>
      </c>
      <c r="I180" s="51" t="s">
        <v>18</v>
      </c>
    </row>
    <row r="181" spans="1:9" ht="15.75" customHeight="1" x14ac:dyDescent="0.25">
      <c r="A181" s="52" t="s">
        <v>44</v>
      </c>
      <c r="B181" s="53" t="str">
        <f>$B$2</f>
        <v>Indian</v>
      </c>
      <c r="C181" s="53" t="str">
        <f>$C$2</f>
        <v>Asian</v>
      </c>
      <c r="D181" s="53" t="str">
        <f>$D$2</f>
        <v>Black</v>
      </c>
      <c r="E181" s="53" t="str">
        <f>$E$2</f>
        <v>Hispanic</v>
      </c>
      <c r="F181" s="53" t="str">
        <f>$F$2</f>
        <v>Pacific Islander</v>
      </c>
      <c r="G181" s="53" t="str">
        <f>$G$2</f>
        <v>Two or More</v>
      </c>
      <c r="H181" s="53" t="str">
        <f>$H$2</f>
        <v>White</v>
      </c>
      <c r="I181" s="53">
        <f>$I$2</f>
        <v>0</v>
      </c>
    </row>
    <row r="182" spans="1:9" ht="15.75" customHeight="1" x14ac:dyDescent="0.25">
      <c r="A182" s="52" t="s">
        <v>38</v>
      </c>
      <c r="B182" s="53">
        <f>'Step 3. Summary Count Categorie'!B25</f>
        <v>0</v>
      </c>
      <c r="C182" s="53">
        <f>'Step 3. Summary Count Categorie'!C25</f>
        <v>0</v>
      </c>
      <c r="D182" s="53">
        <f>'Step 3. Summary Count Categorie'!D25</f>
        <v>0</v>
      </c>
      <c r="E182" s="53">
        <f>'Step 3. Summary Count Categorie'!E25</f>
        <v>0</v>
      </c>
      <c r="F182" s="53">
        <f>'Step 3. Summary Count Categorie'!F25</f>
        <v>0</v>
      </c>
      <c r="G182" s="53">
        <f>'Step 3. Summary Count Categorie'!G25</f>
        <v>0</v>
      </c>
      <c r="H182" s="53">
        <f>'Step 3. Summary Count Categorie'!H25</f>
        <v>0</v>
      </c>
      <c r="I182" s="53">
        <f>'Step 3. Summary Count Categorie'!I25</f>
        <v>0</v>
      </c>
    </row>
    <row r="183" spans="1:9" ht="15.75" customHeight="1" x14ac:dyDescent="0.3">
      <c r="A183" s="39" t="s">
        <v>80</v>
      </c>
      <c r="B183" s="45" t="e">
        <f t="shared" ref="B183:I183" si="59">IF(B$2=0,"0",ROUND((B182/B$2)*100,2))</f>
        <v>#VALUE!</v>
      </c>
      <c r="C183" s="45" t="e">
        <f t="shared" si="59"/>
        <v>#VALUE!</v>
      </c>
      <c r="D183" s="45" t="e">
        <f t="shared" si="59"/>
        <v>#VALUE!</v>
      </c>
      <c r="E183" s="45" t="e">
        <f t="shared" si="59"/>
        <v>#VALUE!</v>
      </c>
      <c r="F183" s="45" t="e">
        <f t="shared" si="59"/>
        <v>#VALUE!</v>
      </c>
      <c r="G183" s="45" t="e">
        <f t="shared" si="59"/>
        <v>#VALUE!</v>
      </c>
      <c r="H183" s="45" t="e">
        <f t="shared" si="59"/>
        <v>#VALUE!</v>
      </c>
      <c r="I183" s="45" t="str">
        <f t="shared" si="59"/>
        <v>0</v>
      </c>
    </row>
    <row r="184" spans="1:9" ht="15.75" customHeight="1" x14ac:dyDescent="0.25">
      <c r="A184" s="22" t="s">
        <v>46</v>
      </c>
      <c r="B184" s="41" t="e">
        <f t="shared" ref="B184:H184" si="60">$I$2-B$2</f>
        <v>#VALUE!</v>
      </c>
      <c r="C184" s="41" t="e">
        <f t="shared" si="60"/>
        <v>#VALUE!</v>
      </c>
      <c r="D184" s="41" t="e">
        <f t="shared" si="60"/>
        <v>#VALUE!</v>
      </c>
      <c r="E184" s="41" t="e">
        <f t="shared" si="60"/>
        <v>#VALUE!</v>
      </c>
      <c r="F184" s="41" t="e">
        <f t="shared" si="60"/>
        <v>#VALUE!</v>
      </c>
      <c r="G184" s="41" t="e">
        <f t="shared" si="60"/>
        <v>#VALUE!</v>
      </c>
      <c r="H184" s="41" t="e">
        <f t="shared" si="60"/>
        <v>#VALUE!</v>
      </c>
      <c r="I184" s="28"/>
    </row>
    <row r="185" spans="1:9" ht="15.75" customHeight="1" x14ac:dyDescent="0.25">
      <c r="A185" s="22" t="s">
        <v>81</v>
      </c>
      <c r="B185" s="41">
        <f t="shared" ref="B185:H185" si="61">$I182-B182</f>
        <v>0</v>
      </c>
      <c r="C185" s="41">
        <f t="shared" si="61"/>
        <v>0</v>
      </c>
      <c r="D185" s="41">
        <f t="shared" si="61"/>
        <v>0</v>
      </c>
      <c r="E185" s="41">
        <f t="shared" si="61"/>
        <v>0</v>
      </c>
      <c r="F185" s="41">
        <f t="shared" si="61"/>
        <v>0</v>
      </c>
      <c r="G185" s="41">
        <f t="shared" si="61"/>
        <v>0</v>
      </c>
      <c r="H185" s="41">
        <f t="shared" si="61"/>
        <v>0</v>
      </c>
      <c r="I185" s="28"/>
    </row>
    <row r="186" spans="1:9" ht="15.75" customHeight="1" x14ac:dyDescent="0.3">
      <c r="A186" s="54" t="s">
        <v>82</v>
      </c>
      <c r="B186" s="55" t="e">
        <f t="shared" ref="B186:H186" si="62">IF(B$2=0,"0",ROUND((B182/B$2)/(B185/B184),2))</f>
        <v>#VALUE!</v>
      </c>
      <c r="C186" s="55" t="e">
        <f t="shared" si="62"/>
        <v>#VALUE!</v>
      </c>
      <c r="D186" s="55" t="e">
        <f t="shared" si="62"/>
        <v>#VALUE!</v>
      </c>
      <c r="E186" s="55" t="e">
        <f t="shared" si="62"/>
        <v>#VALUE!</v>
      </c>
      <c r="F186" s="55" t="e">
        <f t="shared" si="62"/>
        <v>#VALUE!</v>
      </c>
      <c r="G186" s="55" t="e">
        <f t="shared" si="62"/>
        <v>#VALUE!</v>
      </c>
      <c r="H186" s="55" t="e">
        <f t="shared" si="62"/>
        <v>#VALUE!</v>
      </c>
      <c r="I186" s="56"/>
    </row>
    <row r="187" spans="1:9" ht="15.75" customHeight="1" x14ac:dyDescent="0.25">
      <c r="B187" s="30"/>
      <c r="C187" s="30"/>
      <c r="D187" s="30"/>
      <c r="E187" s="30"/>
      <c r="F187" s="30"/>
      <c r="G187" s="30"/>
      <c r="H187" s="30"/>
      <c r="I187" s="30"/>
    </row>
    <row r="188" spans="1:9" ht="15.75" customHeight="1" x14ac:dyDescent="0.25">
      <c r="B188" s="30"/>
      <c r="C188" s="30"/>
      <c r="D188" s="30"/>
      <c r="E188" s="30"/>
      <c r="F188" s="30"/>
      <c r="G188" s="30"/>
      <c r="H188" s="30"/>
      <c r="I188" s="30"/>
    </row>
    <row r="189" spans="1:9" ht="15.75" customHeight="1" x14ac:dyDescent="0.25">
      <c r="B189" s="30"/>
      <c r="C189" s="30"/>
      <c r="D189" s="30"/>
      <c r="E189" s="30"/>
      <c r="F189" s="30"/>
      <c r="G189" s="30"/>
      <c r="H189" s="30"/>
      <c r="I189" s="30"/>
    </row>
    <row r="190" spans="1:9" ht="15.75" customHeight="1" x14ac:dyDescent="0.25">
      <c r="B190" s="30"/>
      <c r="C190" s="30"/>
      <c r="D190" s="30"/>
      <c r="E190" s="30"/>
      <c r="F190" s="30"/>
      <c r="G190" s="30"/>
      <c r="H190" s="30"/>
      <c r="I190" s="30"/>
    </row>
    <row r="191" spans="1:9" ht="15.75" customHeight="1" x14ac:dyDescent="0.25">
      <c r="B191" s="30"/>
      <c r="C191" s="30"/>
      <c r="D191" s="30"/>
      <c r="E191" s="30"/>
      <c r="F191" s="30"/>
      <c r="G191" s="30"/>
      <c r="H191" s="30"/>
      <c r="I191" s="30"/>
    </row>
    <row r="192" spans="1:9" ht="15.75" customHeight="1" x14ac:dyDescent="0.25">
      <c r="B192" s="30"/>
      <c r="C192" s="30"/>
      <c r="D192" s="30"/>
      <c r="E192" s="30"/>
      <c r="F192" s="30"/>
      <c r="G192" s="30"/>
      <c r="H192" s="30"/>
      <c r="I192" s="30"/>
    </row>
    <row r="193" spans="1:9" ht="15.75" customHeight="1" x14ac:dyDescent="0.25">
      <c r="B193" s="30"/>
      <c r="C193" s="30"/>
      <c r="D193" s="30"/>
      <c r="E193" s="30"/>
      <c r="F193" s="30"/>
      <c r="G193" s="30"/>
      <c r="H193" s="30"/>
      <c r="I193" s="30"/>
    </row>
    <row r="194" spans="1:9" ht="15.75" customHeight="1" x14ac:dyDescent="0.3">
      <c r="A194" s="48" t="s">
        <v>39</v>
      </c>
      <c r="B194" s="49"/>
      <c r="C194" s="49"/>
      <c r="D194" s="49"/>
      <c r="E194" s="49"/>
      <c r="F194" s="49"/>
      <c r="G194" s="49"/>
      <c r="H194" s="49"/>
      <c r="I194" s="49"/>
    </row>
    <row r="195" spans="1:9" ht="15.75" customHeight="1" x14ac:dyDescent="0.25">
      <c r="A195" s="50"/>
      <c r="B195" s="51" t="s">
        <v>11</v>
      </c>
      <c r="C195" s="51" t="s">
        <v>12</v>
      </c>
      <c r="D195" s="51" t="s">
        <v>13</v>
      </c>
      <c r="E195" s="51" t="s">
        <v>14</v>
      </c>
      <c r="F195" s="51" t="s">
        <v>15</v>
      </c>
      <c r="G195" s="51" t="s">
        <v>16</v>
      </c>
      <c r="H195" s="51" t="s">
        <v>17</v>
      </c>
      <c r="I195" s="51" t="s">
        <v>18</v>
      </c>
    </row>
    <row r="196" spans="1:9" ht="15.75" customHeight="1" x14ac:dyDescent="0.25">
      <c r="A196" s="52" t="s">
        <v>44</v>
      </c>
      <c r="B196" s="53" t="str">
        <f>$B$2</f>
        <v>Indian</v>
      </c>
      <c r="C196" s="53" t="str">
        <f>$C$2</f>
        <v>Asian</v>
      </c>
      <c r="D196" s="53" t="str">
        <f>$D$2</f>
        <v>Black</v>
      </c>
      <c r="E196" s="53" t="str">
        <f>$E$2</f>
        <v>Hispanic</v>
      </c>
      <c r="F196" s="53" t="str">
        <f>$F$2</f>
        <v>Pacific Islander</v>
      </c>
      <c r="G196" s="53" t="str">
        <f>$G$2</f>
        <v>Two or More</v>
      </c>
      <c r="H196" s="53" t="str">
        <f>$H$2</f>
        <v>White</v>
      </c>
      <c r="I196" s="53">
        <f>$I$2</f>
        <v>0</v>
      </c>
    </row>
    <row r="197" spans="1:9" ht="15.75" customHeight="1" x14ac:dyDescent="0.25">
      <c r="A197" s="52" t="s">
        <v>39</v>
      </c>
      <c r="B197" s="53">
        <f>'Step 3. Summary Count Categorie'!B26</f>
        <v>0</v>
      </c>
      <c r="C197" s="53">
        <f>'Step 3. Summary Count Categorie'!C26</f>
        <v>0</v>
      </c>
      <c r="D197" s="53">
        <f>'Step 3. Summary Count Categorie'!D26</f>
        <v>0</v>
      </c>
      <c r="E197" s="53">
        <f>'Step 3. Summary Count Categorie'!E26</f>
        <v>0</v>
      </c>
      <c r="F197" s="53">
        <f>'Step 3. Summary Count Categorie'!F26</f>
        <v>0</v>
      </c>
      <c r="G197" s="53">
        <f>'Step 3. Summary Count Categorie'!G26</f>
        <v>0</v>
      </c>
      <c r="H197" s="53">
        <f>'Step 3. Summary Count Categorie'!H26</f>
        <v>0</v>
      </c>
      <c r="I197" s="53">
        <f>'Step 3. Summary Count Categorie'!I26</f>
        <v>0</v>
      </c>
    </row>
    <row r="198" spans="1:9" ht="15.75" customHeight="1" x14ac:dyDescent="0.3">
      <c r="A198" s="39" t="s">
        <v>83</v>
      </c>
      <c r="B198" s="45" t="e">
        <f t="shared" ref="B198:I198" si="63">IF(B$2=0,"0",ROUND((B197/B$2)*100,2))</f>
        <v>#VALUE!</v>
      </c>
      <c r="C198" s="45" t="e">
        <f t="shared" si="63"/>
        <v>#VALUE!</v>
      </c>
      <c r="D198" s="45" t="e">
        <f t="shared" si="63"/>
        <v>#VALUE!</v>
      </c>
      <c r="E198" s="45" t="e">
        <f t="shared" si="63"/>
        <v>#VALUE!</v>
      </c>
      <c r="F198" s="45" t="e">
        <f t="shared" si="63"/>
        <v>#VALUE!</v>
      </c>
      <c r="G198" s="45" t="e">
        <f t="shared" si="63"/>
        <v>#VALUE!</v>
      </c>
      <c r="H198" s="45" t="e">
        <f t="shared" si="63"/>
        <v>#VALUE!</v>
      </c>
      <c r="I198" s="45" t="str">
        <f t="shared" si="63"/>
        <v>0</v>
      </c>
    </row>
    <row r="199" spans="1:9" ht="15.75" customHeight="1" x14ac:dyDescent="0.25">
      <c r="A199" s="22" t="s">
        <v>46</v>
      </c>
      <c r="B199" s="41" t="e">
        <f t="shared" ref="B199:H199" si="64">$I$2-B$2</f>
        <v>#VALUE!</v>
      </c>
      <c r="C199" s="41" t="e">
        <f t="shared" si="64"/>
        <v>#VALUE!</v>
      </c>
      <c r="D199" s="41" t="e">
        <f t="shared" si="64"/>
        <v>#VALUE!</v>
      </c>
      <c r="E199" s="41" t="e">
        <f t="shared" si="64"/>
        <v>#VALUE!</v>
      </c>
      <c r="F199" s="41" t="e">
        <f t="shared" si="64"/>
        <v>#VALUE!</v>
      </c>
      <c r="G199" s="41" t="e">
        <f t="shared" si="64"/>
        <v>#VALUE!</v>
      </c>
      <c r="H199" s="41" t="e">
        <f t="shared" si="64"/>
        <v>#VALUE!</v>
      </c>
      <c r="I199" s="28"/>
    </row>
    <row r="200" spans="1:9" ht="15.75" customHeight="1" x14ac:dyDescent="0.25">
      <c r="A200" s="22" t="s">
        <v>84</v>
      </c>
      <c r="B200" s="41">
        <f t="shared" ref="B200:H200" si="65">$I197-B197</f>
        <v>0</v>
      </c>
      <c r="C200" s="41">
        <f t="shared" si="65"/>
        <v>0</v>
      </c>
      <c r="D200" s="41">
        <f t="shared" si="65"/>
        <v>0</v>
      </c>
      <c r="E200" s="41">
        <f t="shared" si="65"/>
        <v>0</v>
      </c>
      <c r="F200" s="41">
        <f t="shared" si="65"/>
        <v>0</v>
      </c>
      <c r="G200" s="41">
        <f t="shared" si="65"/>
        <v>0</v>
      </c>
      <c r="H200" s="41">
        <f t="shared" si="65"/>
        <v>0</v>
      </c>
      <c r="I200" s="28"/>
    </row>
    <row r="201" spans="1:9" ht="15.75" customHeight="1" x14ac:dyDescent="0.3">
      <c r="A201" s="54" t="s">
        <v>85</v>
      </c>
      <c r="B201" s="55" t="e">
        <f t="shared" ref="B201:H201" si="66">IF(B$2=0,"0",ROUND((B197/B$2)/(B200/B199),2))</f>
        <v>#VALUE!</v>
      </c>
      <c r="C201" s="55" t="e">
        <f t="shared" si="66"/>
        <v>#VALUE!</v>
      </c>
      <c r="D201" s="55" t="e">
        <f t="shared" si="66"/>
        <v>#VALUE!</v>
      </c>
      <c r="E201" s="55" t="e">
        <f t="shared" si="66"/>
        <v>#VALUE!</v>
      </c>
      <c r="F201" s="55" t="e">
        <f t="shared" si="66"/>
        <v>#VALUE!</v>
      </c>
      <c r="G201" s="55" t="e">
        <f t="shared" si="66"/>
        <v>#VALUE!</v>
      </c>
      <c r="H201" s="55" t="e">
        <f t="shared" si="66"/>
        <v>#VALUE!</v>
      </c>
      <c r="I201" s="56"/>
    </row>
    <row r="202" spans="1:9" ht="15.75" customHeight="1" x14ac:dyDescent="0.25">
      <c r="B202" s="30"/>
      <c r="C202" s="30"/>
      <c r="D202" s="30"/>
      <c r="E202" s="30"/>
      <c r="F202" s="30"/>
      <c r="G202" s="30"/>
      <c r="H202" s="30"/>
      <c r="I202" s="30"/>
    </row>
    <row r="203" spans="1:9" ht="15.75" customHeight="1" x14ac:dyDescent="0.25">
      <c r="B203" s="30"/>
      <c r="C203" s="30"/>
      <c r="D203" s="30"/>
      <c r="E203" s="30"/>
      <c r="F203" s="30"/>
      <c r="G203" s="30"/>
      <c r="H203" s="30"/>
      <c r="I203" s="30"/>
    </row>
    <row r="204" spans="1:9" ht="15.75" customHeight="1" x14ac:dyDescent="0.25">
      <c r="B204" s="30"/>
      <c r="C204" s="30"/>
      <c r="D204" s="30"/>
      <c r="E204" s="30"/>
      <c r="F204" s="30"/>
      <c r="G204" s="30"/>
      <c r="H204" s="30"/>
      <c r="I204" s="30"/>
    </row>
    <row r="205" spans="1:9" ht="15.75" customHeight="1" x14ac:dyDescent="0.25">
      <c r="B205" s="30"/>
      <c r="C205" s="30"/>
      <c r="D205" s="30"/>
      <c r="E205" s="30"/>
      <c r="F205" s="30"/>
      <c r="G205" s="30"/>
      <c r="H205" s="30"/>
      <c r="I205" s="30"/>
    </row>
    <row r="206" spans="1:9" ht="15.75" customHeight="1" x14ac:dyDescent="0.25">
      <c r="B206" s="30"/>
      <c r="C206" s="30"/>
      <c r="D206" s="30"/>
      <c r="E206" s="30"/>
      <c r="F206" s="30"/>
      <c r="G206" s="30"/>
      <c r="H206" s="30"/>
      <c r="I206" s="30"/>
    </row>
    <row r="207" spans="1:9" ht="15.75" customHeight="1" x14ac:dyDescent="0.25">
      <c r="B207" s="30"/>
      <c r="C207" s="30"/>
      <c r="D207" s="30"/>
      <c r="E207" s="30"/>
      <c r="F207" s="30"/>
      <c r="G207" s="30"/>
      <c r="H207" s="30"/>
      <c r="I207" s="30"/>
    </row>
    <row r="208" spans="1:9" ht="15.75" customHeight="1" x14ac:dyDescent="0.25">
      <c r="B208" s="30"/>
      <c r="C208" s="30"/>
      <c r="D208" s="30"/>
      <c r="E208" s="30"/>
      <c r="F208" s="30"/>
      <c r="G208" s="30"/>
      <c r="H208" s="30"/>
      <c r="I208" s="30"/>
    </row>
    <row r="209" spans="1:9" ht="15.75" customHeight="1" x14ac:dyDescent="0.25">
      <c r="B209" s="30"/>
      <c r="C209" s="30"/>
      <c r="D209" s="30"/>
      <c r="E209" s="30"/>
      <c r="F209" s="30"/>
      <c r="G209" s="30"/>
      <c r="H209" s="30"/>
      <c r="I209" s="30"/>
    </row>
    <row r="210" spans="1:9" ht="15.75" customHeight="1" x14ac:dyDescent="0.25">
      <c r="B210" s="30"/>
      <c r="C210" s="30"/>
      <c r="D210" s="30"/>
      <c r="E210" s="30"/>
      <c r="F210" s="30"/>
      <c r="G210" s="30"/>
      <c r="H210" s="30"/>
      <c r="I210" s="30"/>
    </row>
    <row r="211" spans="1:9" ht="15.75" customHeight="1" x14ac:dyDescent="0.3">
      <c r="A211" s="48" t="s">
        <v>40</v>
      </c>
      <c r="B211" s="49"/>
      <c r="C211" s="49"/>
      <c r="D211" s="49"/>
      <c r="E211" s="49"/>
      <c r="F211" s="49"/>
      <c r="G211" s="49"/>
      <c r="H211" s="49"/>
      <c r="I211" s="49"/>
    </row>
    <row r="212" spans="1:9" ht="15.75" customHeight="1" x14ac:dyDescent="0.25">
      <c r="A212" s="50"/>
      <c r="B212" s="51" t="s">
        <v>11</v>
      </c>
      <c r="C212" s="51" t="s">
        <v>12</v>
      </c>
      <c r="D212" s="51" t="s">
        <v>13</v>
      </c>
      <c r="E212" s="51" t="s">
        <v>14</v>
      </c>
      <c r="F212" s="51" t="s">
        <v>15</v>
      </c>
      <c r="G212" s="51" t="s">
        <v>16</v>
      </c>
      <c r="H212" s="51" t="s">
        <v>17</v>
      </c>
      <c r="I212" s="51" t="s">
        <v>18</v>
      </c>
    </row>
    <row r="213" spans="1:9" ht="15.75" customHeight="1" x14ac:dyDescent="0.25">
      <c r="A213" s="52" t="s">
        <v>44</v>
      </c>
      <c r="B213" s="53" t="str">
        <f>$B$2</f>
        <v>Indian</v>
      </c>
      <c r="C213" s="53" t="str">
        <f>$C$2</f>
        <v>Asian</v>
      </c>
      <c r="D213" s="53" t="str">
        <f>$D$2</f>
        <v>Black</v>
      </c>
      <c r="E213" s="53" t="str">
        <f>$E$2</f>
        <v>Hispanic</v>
      </c>
      <c r="F213" s="53" t="str">
        <f>$F$2</f>
        <v>Pacific Islander</v>
      </c>
      <c r="G213" s="53" t="str">
        <f>$G$2</f>
        <v>Two or More</v>
      </c>
      <c r="H213" s="53" t="str">
        <f>$H$2</f>
        <v>White</v>
      </c>
      <c r="I213" s="53">
        <f>$I$2</f>
        <v>0</v>
      </c>
    </row>
    <row r="214" spans="1:9" ht="15.75" customHeight="1" x14ac:dyDescent="0.25">
      <c r="A214" s="52" t="s">
        <v>40</v>
      </c>
      <c r="B214" s="53">
        <f>'Step 3. Summary Count Categorie'!B27</f>
        <v>0</v>
      </c>
      <c r="C214" s="53">
        <f>'Step 3. Summary Count Categorie'!C27</f>
        <v>0</v>
      </c>
      <c r="D214" s="53">
        <f>'Step 3. Summary Count Categorie'!D27</f>
        <v>0</v>
      </c>
      <c r="E214" s="53">
        <f>'Step 3. Summary Count Categorie'!E27</f>
        <v>0</v>
      </c>
      <c r="F214" s="53">
        <f>'Step 3. Summary Count Categorie'!F27</f>
        <v>0</v>
      </c>
      <c r="G214" s="53">
        <f>'Step 3. Summary Count Categorie'!G27</f>
        <v>0</v>
      </c>
      <c r="H214" s="53">
        <f>'Step 3. Summary Count Categorie'!H27</f>
        <v>0</v>
      </c>
      <c r="I214" s="53">
        <f>'Step 3. Summary Count Categorie'!I27</f>
        <v>0</v>
      </c>
    </row>
    <row r="215" spans="1:9" ht="15.75" customHeight="1" x14ac:dyDescent="0.3">
      <c r="A215" s="39" t="s">
        <v>86</v>
      </c>
      <c r="B215" s="45" t="e">
        <f t="shared" ref="B215:I215" si="67">IF(B$2=0,"0",ROUND((B214/B$2)*100,2))</f>
        <v>#VALUE!</v>
      </c>
      <c r="C215" s="45" t="e">
        <f t="shared" si="67"/>
        <v>#VALUE!</v>
      </c>
      <c r="D215" s="45" t="e">
        <f t="shared" si="67"/>
        <v>#VALUE!</v>
      </c>
      <c r="E215" s="45" t="e">
        <f t="shared" si="67"/>
        <v>#VALUE!</v>
      </c>
      <c r="F215" s="45" t="e">
        <f t="shared" si="67"/>
        <v>#VALUE!</v>
      </c>
      <c r="G215" s="45" t="e">
        <f t="shared" si="67"/>
        <v>#VALUE!</v>
      </c>
      <c r="H215" s="45" t="e">
        <f t="shared" si="67"/>
        <v>#VALUE!</v>
      </c>
      <c r="I215" s="45" t="str">
        <f t="shared" si="67"/>
        <v>0</v>
      </c>
    </row>
    <row r="216" spans="1:9" ht="15.75" customHeight="1" x14ac:dyDescent="0.25">
      <c r="A216" s="22" t="s">
        <v>46</v>
      </c>
      <c r="B216" s="41" t="e">
        <f t="shared" ref="B216:H216" si="68">$I$2-B$2</f>
        <v>#VALUE!</v>
      </c>
      <c r="C216" s="41" t="e">
        <f t="shared" si="68"/>
        <v>#VALUE!</v>
      </c>
      <c r="D216" s="41" t="e">
        <f t="shared" si="68"/>
        <v>#VALUE!</v>
      </c>
      <c r="E216" s="41" t="e">
        <f t="shared" si="68"/>
        <v>#VALUE!</v>
      </c>
      <c r="F216" s="41" t="e">
        <f t="shared" si="68"/>
        <v>#VALUE!</v>
      </c>
      <c r="G216" s="41" t="e">
        <f t="shared" si="68"/>
        <v>#VALUE!</v>
      </c>
      <c r="H216" s="41" t="e">
        <f t="shared" si="68"/>
        <v>#VALUE!</v>
      </c>
      <c r="I216" s="28"/>
    </row>
    <row r="217" spans="1:9" ht="15.75" customHeight="1" x14ac:dyDescent="0.25">
      <c r="A217" s="22" t="s">
        <v>87</v>
      </c>
      <c r="B217" s="41">
        <f t="shared" ref="B217:H217" si="69">$I214-B214</f>
        <v>0</v>
      </c>
      <c r="C217" s="41">
        <f t="shared" si="69"/>
        <v>0</v>
      </c>
      <c r="D217" s="41">
        <f t="shared" si="69"/>
        <v>0</v>
      </c>
      <c r="E217" s="41">
        <f t="shared" si="69"/>
        <v>0</v>
      </c>
      <c r="F217" s="41">
        <f t="shared" si="69"/>
        <v>0</v>
      </c>
      <c r="G217" s="41">
        <f t="shared" si="69"/>
        <v>0</v>
      </c>
      <c r="H217" s="41">
        <f t="shared" si="69"/>
        <v>0</v>
      </c>
      <c r="I217" s="28"/>
    </row>
    <row r="218" spans="1:9" ht="15.75" customHeight="1" x14ac:dyDescent="0.3">
      <c r="A218" s="54" t="s">
        <v>88</v>
      </c>
      <c r="B218" s="55" t="e">
        <f t="shared" ref="B218:H218" si="70">IF(B$2=0,"0",ROUND((B214/B$2)/(B217/B216),2))</f>
        <v>#VALUE!</v>
      </c>
      <c r="C218" s="55" t="e">
        <f t="shared" si="70"/>
        <v>#VALUE!</v>
      </c>
      <c r="D218" s="55" t="e">
        <f t="shared" si="70"/>
        <v>#VALUE!</v>
      </c>
      <c r="E218" s="55" t="e">
        <f t="shared" si="70"/>
        <v>#VALUE!</v>
      </c>
      <c r="F218" s="55" t="e">
        <f t="shared" si="70"/>
        <v>#VALUE!</v>
      </c>
      <c r="G218" s="55" t="e">
        <f t="shared" si="70"/>
        <v>#VALUE!</v>
      </c>
      <c r="H218" s="55" t="e">
        <f t="shared" si="70"/>
        <v>#VALUE!</v>
      </c>
      <c r="I218" s="56"/>
    </row>
    <row r="219" spans="1:9" ht="15.75" customHeight="1" x14ac:dyDescent="0.25">
      <c r="B219" s="30"/>
      <c r="C219" s="30"/>
      <c r="D219" s="30"/>
      <c r="E219" s="30"/>
      <c r="F219" s="30"/>
      <c r="G219" s="30"/>
      <c r="H219" s="30"/>
      <c r="I219" s="30"/>
    </row>
    <row r="220" spans="1:9" ht="15.75" customHeight="1" x14ac:dyDescent="0.25">
      <c r="B220" s="30"/>
      <c r="C220" s="30"/>
      <c r="D220" s="30"/>
      <c r="E220" s="30"/>
      <c r="F220" s="30"/>
      <c r="G220" s="30"/>
      <c r="H220" s="30"/>
      <c r="I220" s="30"/>
    </row>
    <row r="221" spans="1:9" ht="15.75" customHeight="1" x14ac:dyDescent="0.25">
      <c r="B221" s="30"/>
      <c r="C221" s="30"/>
      <c r="D221" s="30"/>
      <c r="E221" s="30"/>
      <c r="F221" s="30"/>
      <c r="G221" s="30"/>
      <c r="H221" s="30"/>
      <c r="I221" s="30"/>
    </row>
    <row r="222" spans="1:9" ht="15.75" customHeight="1" x14ac:dyDescent="0.25">
      <c r="B222" s="30"/>
      <c r="C222" s="30"/>
      <c r="D222" s="30"/>
      <c r="E222" s="30"/>
      <c r="F222" s="30"/>
      <c r="G222" s="30"/>
      <c r="H222" s="30"/>
      <c r="I222" s="30"/>
    </row>
    <row r="223" spans="1:9" ht="15.75" customHeight="1" x14ac:dyDescent="0.25">
      <c r="B223" s="30"/>
      <c r="C223" s="30"/>
      <c r="D223" s="30"/>
      <c r="E223" s="30"/>
      <c r="F223" s="30"/>
      <c r="G223" s="30"/>
      <c r="H223" s="30"/>
      <c r="I223" s="30"/>
    </row>
    <row r="224" spans="1:9" ht="15.75" customHeight="1" x14ac:dyDescent="0.25">
      <c r="B224" s="30"/>
      <c r="C224" s="30"/>
      <c r="D224" s="30"/>
      <c r="E224" s="30"/>
      <c r="F224" s="30"/>
      <c r="G224" s="30"/>
      <c r="H224" s="30"/>
      <c r="I224" s="30"/>
    </row>
    <row r="225" spans="1:9" ht="15.75" customHeight="1" x14ac:dyDescent="0.25">
      <c r="B225" s="30"/>
      <c r="C225" s="30"/>
      <c r="D225" s="30"/>
      <c r="E225" s="30"/>
      <c r="F225" s="30"/>
      <c r="G225" s="30"/>
      <c r="H225" s="30"/>
      <c r="I225" s="30"/>
    </row>
    <row r="226" spans="1:9" ht="15.75" customHeight="1" x14ac:dyDescent="0.25">
      <c r="B226" s="30"/>
      <c r="C226" s="30"/>
      <c r="D226" s="30"/>
      <c r="E226" s="30"/>
      <c r="F226" s="30"/>
      <c r="G226" s="30"/>
      <c r="H226" s="30"/>
      <c r="I226" s="30"/>
    </row>
    <row r="227" spans="1:9" ht="15.75" customHeight="1" x14ac:dyDescent="0.25">
      <c r="B227" s="30"/>
      <c r="C227" s="30"/>
      <c r="D227" s="30"/>
      <c r="E227" s="30"/>
      <c r="F227" s="30"/>
      <c r="G227" s="30"/>
      <c r="H227" s="30"/>
      <c r="I227" s="30"/>
    </row>
    <row r="228" spans="1:9" ht="15.75" customHeight="1" x14ac:dyDescent="0.3">
      <c r="A228" s="48" t="s">
        <v>41</v>
      </c>
      <c r="B228" s="49"/>
      <c r="C228" s="49"/>
      <c r="D228" s="49"/>
      <c r="E228" s="49"/>
      <c r="F228" s="49"/>
      <c r="G228" s="49"/>
      <c r="H228" s="49"/>
      <c r="I228" s="49"/>
    </row>
    <row r="229" spans="1:9" ht="15.75" customHeight="1" x14ac:dyDescent="0.25">
      <c r="A229" s="50"/>
      <c r="B229" s="51" t="s">
        <v>11</v>
      </c>
      <c r="C229" s="51" t="s">
        <v>12</v>
      </c>
      <c r="D229" s="51" t="s">
        <v>13</v>
      </c>
      <c r="E229" s="51" t="s">
        <v>14</v>
      </c>
      <c r="F229" s="51" t="s">
        <v>15</v>
      </c>
      <c r="G229" s="51" t="s">
        <v>16</v>
      </c>
      <c r="H229" s="51" t="s">
        <v>17</v>
      </c>
      <c r="I229" s="51" t="s">
        <v>18</v>
      </c>
    </row>
    <row r="230" spans="1:9" ht="15.75" customHeight="1" x14ac:dyDescent="0.25">
      <c r="A230" s="52" t="s">
        <v>44</v>
      </c>
      <c r="B230" s="53" t="str">
        <f>$B$2</f>
        <v>Indian</v>
      </c>
      <c r="C230" s="53" t="str">
        <f>$C$2</f>
        <v>Asian</v>
      </c>
      <c r="D230" s="53" t="str">
        <f>$D$2</f>
        <v>Black</v>
      </c>
      <c r="E230" s="53" t="str">
        <f>$E$2</f>
        <v>Hispanic</v>
      </c>
      <c r="F230" s="53" t="str">
        <f>$F$2</f>
        <v>Pacific Islander</v>
      </c>
      <c r="G230" s="53" t="str">
        <f>$G$2</f>
        <v>Two or More</v>
      </c>
      <c r="H230" s="53" t="str">
        <f>$H$2</f>
        <v>White</v>
      </c>
      <c r="I230" s="53">
        <f>$I$2</f>
        <v>0</v>
      </c>
    </row>
    <row r="231" spans="1:9" ht="15.75" customHeight="1" x14ac:dyDescent="0.25">
      <c r="A231" s="52" t="s">
        <v>41</v>
      </c>
      <c r="B231" s="53">
        <f>'Step 3. Summary Count Categorie'!B28</f>
        <v>0</v>
      </c>
      <c r="C231" s="53">
        <f>'Step 3. Summary Count Categorie'!C28</f>
        <v>0</v>
      </c>
      <c r="D231" s="53">
        <f>'Step 3. Summary Count Categorie'!D28</f>
        <v>0</v>
      </c>
      <c r="E231" s="53">
        <f>'Step 3. Summary Count Categorie'!E28</f>
        <v>0</v>
      </c>
      <c r="F231" s="53">
        <f>'Step 3. Summary Count Categorie'!F28</f>
        <v>0</v>
      </c>
      <c r="G231" s="53">
        <f>'Step 3. Summary Count Categorie'!G28</f>
        <v>0</v>
      </c>
      <c r="H231" s="53">
        <f>'Step 3. Summary Count Categorie'!H28</f>
        <v>0</v>
      </c>
      <c r="I231" s="53">
        <f>'Step 3. Summary Count Categorie'!I28</f>
        <v>0</v>
      </c>
    </row>
    <row r="232" spans="1:9" ht="15.75" customHeight="1" x14ac:dyDescent="0.3">
      <c r="A232" s="39" t="s">
        <v>89</v>
      </c>
      <c r="B232" s="45" t="e">
        <f t="shared" ref="B232:I232" si="71">IF(B$2=0,"0",ROUND((B231/B$2)*100,2))</f>
        <v>#VALUE!</v>
      </c>
      <c r="C232" s="45" t="e">
        <f t="shared" si="71"/>
        <v>#VALUE!</v>
      </c>
      <c r="D232" s="45" t="e">
        <f t="shared" si="71"/>
        <v>#VALUE!</v>
      </c>
      <c r="E232" s="45" t="e">
        <f t="shared" si="71"/>
        <v>#VALUE!</v>
      </c>
      <c r="F232" s="45" t="e">
        <f t="shared" si="71"/>
        <v>#VALUE!</v>
      </c>
      <c r="G232" s="45" t="e">
        <f t="shared" si="71"/>
        <v>#VALUE!</v>
      </c>
      <c r="H232" s="45" t="e">
        <f t="shared" si="71"/>
        <v>#VALUE!</v>
      </c>
      <c r="I232" s="45" t="str">
        <f t="shared" si="71"/>
        <v>0</v>
      </c>
    </row>
    <row r="233" spans="1:9" ht="15.75" customHeight="1" x14ac:dyDescent="0.25">
      <c r="A233" s="22" t="s">
        <v>46</v>
      </c>
      <c r="B233" s="41" t="e">
        <f t="shared" ref="B233:H233" si="72">$I$2-B$2</f>
        <v>#VALUE!</v>
      </c>
      <c r="C233" s="41" t="e">
        <f t="shared" si="72"/>
        <v>#VALUE!</v>
      </c>
      <c r="D233" s="41" t="e">
        <f t="shared" si="72"/>
        <v>#VALUE!</v>
      </c>
      <c r="E233" s="41" t="e">
        <f t="shared" si="72"/>
        <v>#VALUE!</v>
      </c>
      <c r="F233" s="41" t="e">
        <f t="shared" si="72"/>
        <v>#VALUE!</v>
      </c>
      <c r="G233" s="41" t="e">
        <f t="shared" si="72"/>
        <v>#VALUE!</v>
      </c>
      <c r="H233" s="41" t="e">
        <f t="shared" si="72"/>
        <v>#VALUE!</v>
      </c>
      <c r="I233" s="28"/>
    </row>
    <row r="234" spans="1:9" ht="15.75" customHeight="1" x14ac:dyDescent="0.25">
      <c r="A234" s="22" t="s">
        <v>90</v>
      </c>
      <c r="B234" s="41">
        <f t="shared" ref="B234:H234" si="73">$I231-B231</f>
        <v>0</v>
      </c>
      <c r="C234" s="41">
        <f t="shared" si="73"/>
        <v>0</v>
      </c>
      <c r="D234" s="41">
        <f t="shared" si="73"/>
        <v>0</v>
      </c>
      <c r="E234" s="41">
        <f t="shared" si="73"/>
        <v>0</v>
      </c>
      <c r="F234" s="41">
        <f t="shared" si="73"/>
        <v>0</v>
      </c>
      <c r="G234" s="41">
        <f t="shared" si="73"/>
        <v>0</v>
      </c>
      <c r="H234" s="41">
        <f t="shared" si="73"/>
        <v>0</v>
      </c>
      <c r="I234" s="28"/>
    </row>
    <row r="235" spans="1:9" ht="15.75" customHeight="1" x14ac:dyDescent="0.3">
      <c r="A235" s="54" t="s">
        <v>91</v>
      </c>
      <c r="B235" s="55" t="e">
        <f t="shared" ref="B235:H235" si="74">IF(B$2=0,"0",ROUND((B231/B$2)/(B234/B233),2))</f>
        <v>#VALUE!</v>
      </c>
      <c r="C235" s="55" t="e">
        <f t="shared" si="74"/>
        <v>#VALUE!</v>
      </c>
      <c r="D235" s="55" t="e">
        <f t="shared" si="74"/>
        <v>#VALUE!</v>
      </c>
      <c r="E235" s="55" t="e">
        <f t="shared" si="74"/>
        <v>#VALUE!</v>
      </c>
      <c r="F235" s="55" t="e">
        <f t="shared" si="74"/>
        <v>#VALUE!</v>
      </c>
      <c r="G235" s="55" t="e">
        <f t="shared" si="74"/>
        <v>#VALUE!</v>
      </c>
      <c r="H235" s="55" t="e">
        <f t="shared" si="74"/>
        <v>#VALUE!</v>
      </c>
      <c r="I235" s="56"/>
    </row>
    <row r="236" spans="1:9" ht="15.75" customHeight="1" x14ac:dyDescent="0.25">
      <c r="B236" s="30"/>
      <c r="C236" s="30"/>
      <c r="D236" s="30"/>
      <c r="E236" s="30"/>
      <c r="F236" s="30"/>
      <c r="G236" s="30"/>
      <c r="H236" s="30"/>
      <c r="I236" s="30"/>
    </row>
    <row r="237" spans="1:9" ht="15.75" customHeight="1" x14ac:dyDescent="0.25">
      <c r="B237" s="30"/>
      <c r="C237" s="30"/>
      <c r="D237" s="30"/>
      <c r="E237" s="30"/>
      <c r="F237" s="30"/>
      <c r="G237" s="30"/>
      <c r="H237" s="30"/>
      <c r="I237" s="30"/>
    </row>
    <row r="238" spans="1:9" ht="15.75" customHeight="1" x14ac:dyDescent="0.25">
      <c r="B238" s="30"/>
      <c r="C238" s="30"/>
      <c r="D238" s="30"/>
      <c r="E238" s="30"/>
      <c r="F238" s="30"/>
      <c r="G238" s="30"/>
      <c r="H238" s="30"/>
      <c r="I238" s="30"/>
    </row>
    <row r="239" spans="1:9" ht="15.75" customHeight="1" x14ac:dyDescent="0.25">
      <c r="B239" s="30"/>
      <c r="C239" s="30"/>
      <c r="D239" s="30"/>
      <c r="E239" s="30"/>
      <c r="F239" s="30"/>
      <c r="G239" s="30"/>
      <c r="H239" s="30"/>
      <c r="I239" s="30"/>
    </row>
    <row r="240" spans="1:9" ht="15.75" customHeight="1" x14ac:dyDescent="0.25">
      <c r="B240" s="30"/>
      <c r="C240" s="30"/>
      <c r="D240" s="30"/>
      <c r="E240" s="30"/>
      <c r="F240" s="30"/>
      <c r="G240" s="30"/>
      <c r="H240" s="30"/>
      <c r="I240" s="30"/>
    </row>
    <row r="241" spans="2:9" ht="15.75" customHeight="1" x14ac:dyDescent="0.25">
      <c r="B241" s="30"/>
      <c r="C241" s="30"/>
      <c r="D241" s="30"/>
      <c r="E241" s="30"/>
      <c r="F241" s="30"/>
      <c r="G241" s="30"/>
      <c r="H241" s="30"/>
      <c r="I241" s="30"/>
    </row>
    <row r="242" spans="2:9" ht="15.75" customHeight="1" x14ac:dyDescent="0.25">
      <c r="B242" s="30"/>
      <c r="C242" s="30"/>
      <c r="D242" s="30"/>
      <c r="E242" s="30"/>
      <c r="F242" s="30"/>
      <c r="G242" s="30"/>
      <c r="H242" s="30"/>
      <c r="I242" s="30"/>
    </row>
    <row r="243" spans="2:9" ht="15.75" customHeight="1" x14ac:dyDescent="0.25">
      <c r="B243" s="30"/>
      <c r="C243" s="30"/>
      <c r="D243" s="30"/>
      <c r="E243" s="30"/>
      <c r="F243" s="30"/>
      <c r="G243" s="30"/>
      <c r="H243" s="30"/>
      <c r="I243" s="30"/>
    </row>
    <row r="244" spans="2:9" ht="15.75" customHeight="1" x14ac:dyDescent="0.25">
      <c r="B244" s="30"/>
      <c r="C244" s="30"/>
      <c r="D244" s="30"/>
      <c r="E244" s="30"/>
      <c r="F244" s="30"/>
      <c r="G244" s="30"/>
      <c r="H244" s="30"/>
      <c r="I244" s="30"/>
    </row>
    <row r="245" spans="2:9" ht="15.75" customHeight="1" x14ac:dyDescent="0.25">
      <c r="B245" s="30"/>
      <c r="C245" s="30"/>
      <c r="D245" s="30"/>
      <c r="E245" s="30"/>
      <c r="F245" s="30"/>
      <c r="G245" s="30"/>
      <c r="H245" s="30"/>
      <c r="I245" s="30"/>
    </row>
    <row r="246" spans="2:9" ht="15.75" customHeight="1" x14ac:dyDescent="0.25">
      <c r="B246" s="30"/>
      <c r="C246" s="30"/>
      <c r="D246" s="30"/>
      <c r="E246" s="30"/>
      <c r="F246" s="30"/>
      <c r="G246" s="30"/>
      <c r="H246" s="30"/>
      <c r="I246" s="30"/>
    </row>
    <row r="247" spans="2:9" ht="15.75" customHeight="1" x14ac:dyDescent="0.25">
      <c r="B247" s="30"/>
      <c r="C247" s="30"/>
      <c r="D247" s="30"/>
      <c r="E247" s="30"/>
      <c r="F247" s="30"/>
      <c r="G247" s="30"/>
      <c r="H247" s="30"/>
      <c r="I247" s="30"/>
    </row>
    <row r="248" spans="2:9" ht="15.75" customHeight="1" x14ac:dyDescent="0.25">
      <c r="B248" s="30"/>
      <c r="C248" s="30"/>
      <c r="D248" s="30"/>
      <c r="E248" s="30"/>
      <c r="F248" s="30"/>
      <c r="G248" s="30"/>
      <c r="H248" s="30"/>
      <c r="I248" s="30"/>
    </row>
    <row r="249" spans="2:9" ht="15.75" customHeight="1" x14ac:dyDescent="0.25">
      <c r="B249" s="30"/>
      <c r="C249" s="30"/>
      <c r="D249" s="30"/>
      <c r="E249" s="30"/>
      <c r="F249" s="30"/>
      <c r="G249" s="30"/>
      <c r="H249" s="30"/>
      <c r="I249" s="30"/>
    </row>
    <row r="250" spans="2:9" ht="15.75" customHeight="1" x14ac:dyDescent="0.25">
      <c r="B250" s="30"/>
      <c r="C250" s="30"/>
      <c r="D250" s="30"/>
      <c r="E250" s="30"/>
      <c r="F250" s="30"/>
      <c r="G250" s="30"/>
      <c r="H250" s="30"/>
      <c r="I250" s="30"/>
    </row>
    <row r="251" spans="2:9" ht="15.75" customHeight="1" x14ac:dyDescent="0.25">
      <c r="B251" s="30"/>
      <c r="C251" s="30"/>
      <c r="D251" s="30"/>
      <c r="E251" s="30"/>
      <c r="F251" s="30"/>
      <c r="G251" s="30"/>
      <c r="H251" s="30"/>
      <c r="I251" s="30"/>
    </row>
    <row r="252" spans="2:9" ht="15.75" customHeight="1" x14ac:dyDescent="0.25">
      <c r="B252" s="30"/>
      <c r="C252" s="30"/>
      <c r="D252" s="30"/>
      <c r="E252" s="30"/>
      <c r="F252" s="30"/>
      <c r="G252" s="30"/>
      <c r="H252" s="30"/>
      <c r="I252" s="30"/>
    </row>
    <row r="253" spans="2:9" ht="15.75" customHeight="1" x14ac:dyDescent="0.25">
      <c r="B253" s="30"/>
      <c r="C253" s="30"/>
      <c r="D253" s="30"/>
      <c r="E253" s="30"/>
      <c r="F253" s="30"/>
      <c r="G253" s="30"/>
      <c r="H253" s="30"/>
      <c r="I253" s="30"/>
    </row>
    <row r="254" spans="2:9" ht="15.75" customHeight="1" x14ac:dyDescent="0.25">
      <c r="B254" s="30"/>
      <c r="C254" s="30"/>
      <c r="D254" s="30"/>
      <c r="E254" s="30"/>
      <c r="F254" s="30"/>
      <c r="G254" s="30"/>
      <c r="H254" s="30"/>
      <c r="I254" s="30"/>
    </row>
    <row r="255" spans="2:9" ht="15.75" customHeight="1" x14ac:dyDescent="0.25">
      <c r="B255" s="30"/>
      <c r="C255" s="30"/>
      <c r="D255" s="30"/>
      <c r="E255" s="30"/>
      <c r="F255" s="30"/>
      <c r="G255" s="30"/>
      <c r="H255" s="30"/>
      <c r="I255" s="30"/>
    </row>
    <row r="256" spans="2:9" ht="15.75" customHeight="1" x14ac:dyDescent="0.25">
      <c r="B256" s="30"/>
      <c r="C256" s="30"/>
      <c r="D256" s="30"/>
      <c r="E256" s="30"/>
      <c r="F256" s="30"/>
      <c r="G256" s="30"/>
      <c r="H256" s="30"/>
      <c r="I256" s="30"/>
    </row>
    <row r="257" spans="2:9" ht="15.75" customHeight="1" x14ac:dyDescent="0.25">
      <c r="B257" s="30"/>
      <c r="C257" s="30"/>
      <c r="D257" s="30"/>
      <c r="E257" s="30"/>
      <c r="F257" s="30"/>
      <c r="G257" s="30"/>
      <c r="H257" s="30"/>
      <c r="I257" s="30"/>
    </row>
    <row r="258" spans="2:9" ht="15.75" customHeight="1" x14ac:dyDescent="0.25">
      <c r="B258" s="30"/>
      <c r="C258" s="30"/>
      <c r="D258" s="30"/>
      <c r="E258" s="30"/>
      <c r="F258" s="30"/>
      <c r="G258" s="30"/>
      <c r="H258" s="30"/>
      <c r="I258" s="30"/>
    </row>
    <row r="259" spans="2:9" ht="15.75" customHeight="1" x14ac:dyDescent="0.25">
      <c r="B259" s="30"/>
      <c r="C259" s="30"/>
      <c r="D259" s="30"/>
      <c r="E259" s="30"/>
      <c r="F259" s="30"/>
      <c r="G259" s="30"/>
      <c r="H259" s="30"/>
      <c r="I259" s="30"/>
    </row>
    <row r="260" spans="2:9" ht="15.75" customHeight="1" x14ac:dyDescent="0.25">
      <c r="B260" s="30"/>
      <c r="C260" s="30"/>
      <c r="D260" s="30"/>
      <c r="E260" s="30"/>
      <c r="F260" s="30"/>
      <c r="G260" s="30"/>
      <c r="H260" s="30"/>
      <c r="I260" s="30"/>
    </row>
    <row r="261" spans="2:9" ht="15.75" customHeight="1" x14ac:dyDescent="0.25">
      <c r="B261" s="30"/>
      <c r="C261" s="30"/>
      <c r="D261" s="30"/>
      <c r="E261" s="30"/>
      <c r="F261" s="30"/>
      <c r="G261" s="30"/>
      <c r="H261" s="30"/>
      <c r="I261" s="30"/>
    </row>
    <row r="262" spans="2:9" ht="15.75" customHeight="1" x14ac:dyDescent="0.25">
      <c r="B262" s="30"/>
      <c r="C262" s="30"/>
      <c r="D262" s="30"/>
      <c r="E262" s="30"/>
      <c r="F262" s="30"/>
      <c r="G262" s="30"/>
      <c r="H262" s="30"/>
      <c r="I262" s="30"/>
    </row>
    <row r="263" spans="2:9" ht="15.75" customHeight="1" x14ac:dyDescent="0.25">
      <c r="B263" s="30"/>
      <c r="C263" s="30"/>
      <c r="D263" s="30"/>
      <c r="E263" s="30"/>
      <c r="F263" s="30"/>
      <c r="G263" s="30"/>
      <c r="H263" s="30"/>
      <c r="I263" s="30"/>
    </row>
    <row r="264" spans="2:9" ht="15.75" customHeight="1" x14ac:dyDescent="0.25">
      <c r="B264" s="30"/>
      <c r="C264" s="30"/>
      <c r="D264" s="30"/>
      <c r="E264" s="30"/>
      <c r="F264" s="30"/>
      <c r="G264" s="30"/>
      <c r="H264" s="30"/>
      <c r="I264" s="30"/>
    </row>
    <row r="265" spans="2:9" ht="15.75" customHeight="1" x14ac:dyDescent="0.25">
      <c r="B265" s="30"/>
      <c r="C265" s="30"/>
      <c r="D265" s="30"/>
      <c r="E265" s="30"/>
      <c r="F265" s="30"/>
      <c r="G265" s="30"/>
      <c r="H265" s="30"/>
      <c r="I265" s="30"/>
    </row>
    <row r="266" spans="2:9" ht="15.75" customHeight="1" x14ac:dyDescent="0.25">
      <c r="B266" s="30"/>
      <c r="C266" s="30"/>
      <c r="D266" s="30"/>
      <c r="E266" s="30"/>
      <c r="F266" s="30"/>
      <c r="G266" s="30"/>
      <c r="H266" s="30"/>
      <c r="I266" s="30"/>
    </row>
    <row r="267" spans="2:9" ht="15.75" customHeight="1" x14ac:dyDescent="0.25">
      <c r="B267" s="30"/>
      <c r="C267" s="30"/>
      <c r="D267" s="30"/>
      <c r="E267" s="30"/>
      <c r="F267" s="30"/>
      <c r="G267" s="30"/>
      <c r="H267" s="30"/>
      <c r="I267" s="30"/>
    </row>
    <row r="268" spans="2:9" ht="15.75" customHeight="1" x14ac:dyDescent="0.25">
      <c r="B268" s="30"/>
      <c r="C268" s="30"/>
      <c r="D268" s="30"/>
      <c r="E268" s="30"/>
      <c r="F268" s="30"/>
      <c r="G268" s="30"/>
      <c r="H268" s="30"/>
      <c r="I268" s="30"/>
    </row>
    <row r="269" spans="2:9" ht="15.75" customHeight="1" x14ac:dyDescent="0.25">
      <c r="B269" s="30"/>
      <c r="C269" s="30"/>
      <c r="D269" s="30"/>
      <c r="E269" s="30"/>
      <c r="F269" s="30"/>
      <c r="G269" s="30"/>
      <c r="H269" s="30"/>
      <c r="I269" s="30"/>
    </row>
    <row r="270" spans="2:9" ht="15.75" customHeight="1" x14ac:dyDescent="0.25">
      <c r="B270" s="30"/>
      <c r="C270" s="30"/>
      <c r="D270" s="30"/>
      <c r="E270" s="30"/>
      <c r="F270" s="30"/>
      <c r="G270" s="30"/>
      <c r="H270" s="30"/>
      <c r="I270" s="30"/>
    </row>
    <row r="271" spans="2:9" ht="15.75" customHeight="1" x14ac:dyDescent="0.25">
      <c r="B271" s="30"/>
      <c r="C271" s="30"/>
      <c r="D271" s="30"/>
      <c r="E271" s="30"/>
      <c r="F271" s="30"/>
      <c r="G271" s="30"/>
      <c r="H271" s="30"/>
      <c r="I271" s="30"/>
    </row>
    <row r="272" spans="2:9" ht="15.75" customHeight="1" x14ac:dyDescent="0.25">
      <c r="B272" s="30"/>
      <c r="C272" s="30"/>
      <c r="D272" s="30"/>
      <c r="E272" s="30"/>
      <c r="F272" s="30"/>
      <c r="G272" s="30"/>
      <c r="H272" s="30"/>
      <c r="I272" s="30"/>
    </row>
    <row r="273" spans="2:9" ht="15.75" customHeight="1" x14ac:dyDescent="0.25">
      <c r="B273" s="30"/>
      <c r="C273" s="30"/>
      <c r="D273" s="30"/>
      <c r="E273" s="30"/>
      <c r="F273" s="30"/>
      <c r="G273" s="30"/>
      <c r="H273" s="30"/>
      <c r="I273" s="30"/>
    </row>
    <row r="274" spans="2:9" ht="15.75" customHeight="1" x14ac:dyDescent="0.25">
      <c r="B274" s="30"/>
      <c r="C274" s="30"/>
      <c r="D274" s="30"/>
      <c r="E274" s="30"/>
      <c r="F274" s="30"/>
      <c r="G274" s="30"/>
      <c r="H274" s="30"/>
      <c r="I274" s="30"/>
    </row>
    <row r="275" spans="2:9" ht="15.75" customHeight="1" x14ac:dyDescent="0.25">
      <c r="B275" s="30"/>
      <c r="C275" s="30"/>
      <c r="D275" s="30"/>
      <c r="E275" s="30"/>
      <c r="F275" s="30"/>
      <c r="G275" s="30"/>
      <c r="H275" s="30"/>
      <c r="I275" s="30"/>
    </row>
    <row r="276" spans="2:9" ht="15.75" customHeight="1" x14ac:dyDescent="0.25">
      <c r="B276" s="30"/>
      <c r="C276" s="30"/>
      <c r="D276" s="30"/>
      <c r="E276" s="30"/>
      <c r="F276" s="30"/>
      <c r="G276" s="30"/>
      <c r="H276" s="30"/>
      <c r="I276" s="30"/>
    </row>
    <row r="277" spans="2:9" ht="15.75" customHeight="1" x14ac:dyDescent="0.25">
      <c r="B277" s="30"/>
      <c r="C277" s="30"/>
      <c r="D277" s="30"/>
      <c r="E277" s="30"/>
      <c r="F277" s="30"/>
      <c r="G277" s="30"/>
      <c r="H277" s="30"/>
      <c r="I277" s="30"/>
    </row>
    <row r="278" spans="2:9" ht="15.75" customHeight="1" x14ac:dyDescent="0.25">
      <c r="B278" s="30"/>
      <c r="C278" s="30"/>
      <c r="D278" s="30"/>
      <c r="E278" s="30"/>
      <c r="F278" s="30"/>
      <c r="G278" s="30"/>
      <c r="H278" s="30"/>
      <c r="I278" s="30"/>
    </row>
    <row r="279" spans="2:9" ht="15.75" customHeight="1" x14ac:dyDescent="0.25">
      <c r="B279" s="30"/>
      <c r="C279" s="30"/>
      <c r="D279" s="30"/>
      <c r="E279" s="30"/>
      <c r="F279" s="30"/>
      <c r="G279" s="30"/>
      <c r="H279" s="30"/>
      <c r="I279" s="30"/>
    </row>
    <row r="280" spans="2:9" ht="15.75" customHeight="1" x14ac:dyDescent="0.25">
      <c r="B280" s="30"/>
      <c r="C280" s="30"/>
      <c r="D280" s="30"/>
      <c r="E280" s="30"/>
      <c r="F280" s="30"/>
      <c r="G280" s="30"/>
      <c r="H280" s="30"/>
      <c r="I280" s="30"/>
    </row>
    <row r="281" spans="2:9" ht="15.75" customHeight="1" x14ac:dyDescent="0.25">
      <c r="B281" s="30"/>
      <c r="C281" s="30"/>
      <c r="D281" s="30"/>
      <c r="E281" s="30"/>
      <c r="F281" s="30"/>
      <c r="G281" s="30"/>
      <c r="H281" s="30"/>
      <c r="I281" s="30"/>
    </row>
    <row r="282" spans="2:9" ht="15.75" customHeight="1" x14ac:dyDescent="0.25">
      <c r="B282" s="30"/>
      <c r="C282" s="30"/>
      <c r="D282" s="30"/>
      <c r="E282" s="30"/>
      <c r="F282" s="30"/>
      <c r="G282" s="30"/>
      <c r="H282" s="30"/>
      <c r="I282" s="30"/>
    </row>
    <row r="283" spans="2:9" ht="15.75" customHeight="1" x14ac:dyDescent="0.25">
      <c r="B283" s="30"/>
      <c r="C283" s="30"/>
      <c r="D283" s="30"/>
      <c r="E283" s="30"/>
      <c r="F283" s="30"/>
      <c r="G283" s="30"/>
      <c r="H283" s="30"/>
      <c r="I283" s="30"/>
    </row>
    <row r="284" spans="2:9" ht="15.75" customHeight="1" x14ac:dyDescent="0.25">
      <c r="B284" s="30"/>
      <c r="C284" s="30"/>
      <c r="D284" s="30"/>
      <c r="E284" s="30"/>
      <c r="F284" s="30"/>
      <c r="G284" s="30"/>
      <c r="H284" s="30"/>
      <c r="I284" s="30"/>
    </row>
    <row r="285" spans="2:9" ht="15.75" customHeight="1" x14ac:dyDescent="0.25">
      <c r="B285" s="30"/>
      <c r="C285" s="30"/>
      <c r="D285" s="30"/>
      <c r="E285" s="30"/>
      <c r="F285" s="30"/>
      <c r="G285" s="30"/>
      <c r="H285" s="30"/>
      <c r="I285" s="30"/>
    </row>
    <row r="286" spans="2:9" ht="15.75" customHeight="1" x14ac:dyDescent="0.25">
      <c r="B286" s="30"/>
      <c r="C286" s="30"/>
      <c r="D286" s="30"/>
      <c r="E286" s="30"/>
      <c r="F286" s="30"/>
      <c r="G286" s="30"/>
      <c r="H286" s="30"/>
      <c r="I286" s="30"/>
    </row>
    <row r="287" spans="2:9" ht="15.75" customHeight="1" x14ac:dyDescent="0.25">
      <c r="B287" s="30"/>
      <c r="C287" s="30"/>
      <c r="D287" s="30"/>
      <c r="E287" s="30"/>
      <c r="F287" s="30"/>
      <c r="G287" s="30"/>
      <c r="H287" s="30"/>
      <c r="I287" s="30"/>
    </row>
    <row r="288" spans="2:9" ht="15.75" customHeight="1" x14ac:dyDescent="0.25">
      <c r="B288" s="30"/>
      <c r="C288" s="30"/>
      <c r="D288" s="30"/>
      <c r="E288" s="30"/>
      <c r="F288" s="30"/>
      <c r="G288" s="30"/>
      <c r="H288" s="30"/>
      <c r="I288" s="30"/>
    </row>
    <row r="289" spans="2:9" ht="15.75" customHeight="1" x14ac:dyDescent="0.25">
      <c r="B289" s="30"/>
      <c r="C289" s="30"/>
      <c r="D289" s="30"/>
      <c r="E289" s="30"/>
      <c r="F289" s="30"/>
      <c r="G289" s="30"/>
      <c r="H289" s="30"/>
      <c r="I289" s="30"/>
    </row>
    <row r="290" spans="2:9" ht="15.75" customHeight="1" x14ac:dyDescent="0.25">
      <c r="B290" s="30"/>
      <c r="C290" s="30"/>
      <c r="D290" s="30"/>
      <c r="E290" s="30"/>
      <c r="F290" s="30"/>
      <c r="G290" s="30"/>
      <c r="H290" s="30"/>
      <c r="I290" s="30"/>
    </row>
    <row r="291" spans="2:9" ht="15.75" customHeight="1" x14ac:dyDescent="0.25">
      <c r="B291" s="30"/>
      <c r="C291" s="30"/>
      <c r="D291" s="30"/>
      <c r="E291" s="30"/>
      <c r="F291" s="30"/>
      <c r="G291" s="30"/>
      <c r="H291" s="30"/>
      <c r="I291" s="30"/>
    </row>
    <row r="292" spans="2:9" ht="15.75" customHeight="1" x14ac:dyDescent="0.25">
      <c r="B292" s="30"/>
      <c r="C292" s="30"/>
      <c r="D292" s="30"/>
      <c r="E292" s="30"/>
      <c r="F292" s="30"/>
      <c r="G292" s="30"/>
      <c r="H292" s="30"/>
      <c r="I292" s="30"/>
    </row>
    <row r="293" spans="2:9" ht="15.75" customHeight="1" x14ac:dyDescent="0.25">
      <c r="B293" s="30"/>
      <c r="C293" s="30"/>
      <c r="D293" s="30"/>
      <c r="E293" s="30"/>
      <c r="F293" s="30"/>
      <c r="G293" s="30"/>
      <c r="H293" s="30"/>
      <c r="I293" s="30"/>
    </row>
    <row r="294" spans="2:9" ht="15.75" customHeight="1" x14ac:dyDescent="0.25">
      <c r="B294" s="30"/>
      <c r="C294" s="30"/>
      <c r="D294" s="30"/>
      <c r="E294" s="30"/>
      <c r="F294" s="30"/>
      <c r="G294" s="30"/>
      <c r="H294" s="30"/>
      <c r="I294" s="30"/>
    </row>
    <row r="295" spans="2:9" ht="15.75" customHeight="1" x14ac:dyDescent="0.25">
      <c r="B295" s="30"/>
      <c r="C295" s="30"/>
      <c r="D295" s="30"/>
      <c r="E295" s="30"/>
      <c r="F295" s="30"/>
      <c r="G295" s="30"/>
      <c r="H295" s="30"/>
      <c r="I295" s="30"/>
    </row>
    <row r="296" spans="2:9" ht="15.75" customHeight="1" x14ac:dyDescent="0.25">
      <c r="B296" s="30"/>
      <c r="C296" s="30"/>
      <c r="D296" s="30"/>
      <c r="E296" s="30"/>
      <c r="F296" s="30"/>
      <c r="G296" s="30"/>
      <c r="H296" s="30"/>
      <c r="I296" s="30"/>
    </row>
    <row r="297" spans="2:9" ht="15.75" customHeight="1" x14ac:dyDescent="0.25">
      <c r="B297" s="30"/>
      <c r="C297" s="30"/>
      <c r="D297" s="30"/>
      <c r="E297" s="30"/>
      <c r="F297" s="30"/>
      <c r="G297" s="30"/>
      <c r="H297" s="30"/>
      <c r="I297" s="30"/>
    </row>
    <row r="298" spans="2:9" ht="15.75" customHeight="1" x14ac:dyDescent="0.25">
      <c r="B298" s="30"/>
      <c r="C298" s="30"/>
      <c r="D298" s="30"/>
      <c r="E298" s="30"/>
      <c r="F298" s="30"/>
      <c r="G298" s="30"/>
      <c r="H298" s="30"/>
      <c r="I298" s="30"/>
    </row>
    <row r="299" spans="2:9" ht="15.75" customHeight="1" x14ac:dyDescent="0.25">
      <c r="B299" s="30"/>
      <c r="C299" s="30"/>
      <c r="D299" s="30"/>
      <c r="E299" s="30"/>
      <c r="F299" s="30"/>
      <c r="G299" s="30"/>
      <c r="H299" s="30"/>
      <c r="I299" s="30"/>
    </row>
    <row r="300" spans="2:9" ht="15.75" customHeight="1" x14ac:dyDescent="0.25">
      <c r="B300" s="30"/>
      <c r="C300" s="30"/>
      <c r="D300" s="30"/>
      <c r="E300" s="30"/>
      <c r="F300" s="30"/>
      <c r="G300" s="30"/>
      <c r="H300" s="30"/>
      <c r="I300" s="30"/>
    </row>
    <row r="301" spans="2:9" ht="15.75" customHeight="1" x14ac:dyDescent="0.25">
      <c r="B301" s="30"/>
      <c r="C301" s="30"/>
      <c r="D301" s="30"/>
      <c r="E301" s="30"/>
      <c r="F301" s="30"/>
      <c r="G301" s="30"/>
      <c r="H301" s="30"/>
      <c r="I301" s="30"/>
    </row>
    <row r="302" spans="2:9" ht="15.75" customHeight="1" x14ac:dyDescent="0.25">
      <c r="B302" s="30"/>
      <c r="C302" s="30"/>
      <c r="D302" s="30"/>
      <c r="E302" s="30"/>
      <c r="F302" s="30"/>
      <c r="G302" s="30"/>
      <c r="H302" s="30"/>
      <c r="I302" s="30"/>
    </row>
    <row r="303" spans="2:9" ht="15.75" customHeight="1" x14ac:dyDescent="0.25">
      <c r="B303" s="30"/>
      <c r="C303" s="30"/>
      <c r="D303" s="30"/>
      <c r="E303" s="30"/>
      <c r="F303" s="30"/>
      <c r="G303" s="30"/>
      <c r="H303" s="30"/>
      <c r="I303" s="30"/>
    </row>
    <row r="304" spans="2:9" ht="15.75" customHeight="1" x14ac:dyDescent="0.25">
      <c r="B304" s="30"/>
      <c r="C304" s="30"/>
      <c r="D304" s="30"/>
      <c r="E304" s="30"/>
      <c r="F304" s="30"/>
      <c r="G304" s="30"/>
      <c r="H304" s="30"/>
      <c r="I304" s="30"/>
    </row>
    <row r="305" spans="2:9" ht="15.75" customHeight="1" x14ac:dyDescent="0.25">
      <c r="B305" s="30"/>
      <c r="C305" s="30"/>
      <c r="D305" s="30"/>
      <c r="E305" s="30"/>
      <c r="F305" s="30"/>
      <c r="G305" s="30"/>
      <c r="H305" s="30"/>
      <c r="I305" s="30"/>
    </row>
    <row r="306" spans="2:9" ht="15.75" customHeight="1" x14ac:dyDescent="0.25">
      <c r="B306" s="30"/>
      <c r="C306" s="30"/>
      <c r="D306" s="30"/>
      <c r="E306" s="30"/>
      <c r="F306" s="30"/>
      <c r="G306" s="30"/>
      <c r="H306" s="30"/>
      <c r="I306" s="30"/>
    </row>
    <row r="307" spans="2:9" ht="15.75" customHeight="1" x14ac:dyDescent="0.25">
      <c r="B307" s="30"/>
      <c r="C307" s="30"/>
      <c r="D307" s="30"/>
      <c r="E307" s="30"/>
      <c r="F307" s="30"/>
      <c r="G307" s="30"/>
      <c r="H307" s="30"/>
      <c r="I307" s="30"/>
    </row>
    <row r="308" spans="2:9" ht="15.75" customHeight="1" x14ac:dyDescent="0.25">
      <c r="B308" s="30"/>
      <c r="C308" s="30"/>
      <c r="D308" s="30"/>
      <c r="E308" s="30"/>
      <c r="F308" s="30"/>
      <c r="G308" s="30"/>
      <c r="H308" s="30"/>
      <c r="I308" s="30"/>
    </row>
    <row r="309" spans="2:9" ht="15.75" customHeight="1" x14ac:dyDescent="0.25">
      <c r="B309" s="30"/>
      <c r="C309" s="30"/>
      <c r="D309" s="30"/>
      <c r="E309" s="30"/>
      <c r="F309" s="30"/>
      <c r="G309" s="30"/>
      <c r="H309" s="30"/>
      <c r="I309" s="30"/>
    </row>
    <row r="310" spans="2:9" ht="15.75" customHeight="1" x14ac:dyDescent="0.25">
      <c r="B310" s="30"/>
      <c r="C310" s="30"/>
      <c r="D310" s="30"/>
      <c r="E310" s="30"/>
      <c r="F310" s="30"/>
      <c r="G310" s="30"/>
      <c r="H310" s="30"/>
      <c r="I310" s="30"/>
    </row>
    <row r="311" spans="2:9" ht="15.75" customHeight="1" x14ac:dyDescent="0.25">
      <c r="B311" s="30"/>
      <c r="C311" s="30"/>
      <c r="D311" s="30"/>
      <c r="E311" s="30"/>
      <c r="F311" s="30"/>
      <c r="G311" s="30"/>
      <c r="H311" s="30"/>
      <c r="I311" s="30"/>
    </row>
    <row r="312" spans="2:9" ht="15.75" customHeight="1" x14ac:dyDescent="0.25">
      <c r="B312" s="30"/>
      <c r="C312" s="30"/>
      <c r="D312" s="30"/>
      <c r="E312" s="30"/>
      <c r="F312" s="30"/>
      <c r="G312" s="30"/>
      <c r="H312" s="30"/>
      <c r="I312" s="30"/>
    </row>
    <row r="313" spans="2:9" ht="15.75" customHeight="1" x14ac:dyDescent="0.25">
      <c r="B313" s="30"/>
      <c r="C313" s="30"/>
      <c r="D313" s="30"/>
      <c r="E313" s="30"/>
      <c r="F313" s="30"/>
      <c r="G313" s="30"/>
      <c r="H313" s="30"/>
      <c r="I313" s="30"/>
    </row>
    <row r="314" spans="2:9" ht="15.75" customHeight="1" x14ac:dyDescent="0.25">
      <c r="B314" s="30"/>
      <c r="C314" s="30"/>
      <c r="D314" s="30"/>
      <c r="E314" s="30"/>
      <c r="F314" s="30"/>
      <c r="G314" s="30"/>
      <c r="H314" s="30"/>
      <c r="I314" s="30"/>
    </row>
    <row r="315" spans="2:9" ht="15.75" customHeight="1" x14ac:dyDescent="0.25">
      <c r="B315" s="30"/>
      <c r="C315" s="30"/>
      <c r="D315" s="30"/>
      <c r="E315" s="30"/>
      <c r="F315" s="30"/>
      <c r="G315" s="30"/>
      <c r="H315" s="30"/>
      <c r="I315" s="30"/>
    </row>
    <row r="316" spans="2:9" ht="15.75" customHeight="1" x14ac:dyDescent="0.25">
      <c r="B316" s="30"/>
      <c r="C316" s="30"/>
      <c r="D316" s="30"/>
      <c r="E316" s="30"/>
      <c r="F316" s="30"/>
      <c r="G316" s="30"/>
      <c r="H316" s="30"/>
      <c r="I316" s="30"/>
    </row>
    <row r="317" spans="2:9" ht="15.75" customHeight="1" x14ac:dyDescent="0.25">
      <c r="B317" s="30"/>
      <c r="C317" s="30"/>
      <c r="D317" s="30"/>
      <c r="E317" s="30"/>
      <c r="F317" s="30"/>
      <c r="G317" s="30"/>
      <c r="H317" s="30"/>
      <c r="I317" s="30"/>
    </row>
    <row r="318" spans="2:9" ht="15.75" customHeight="1" x14ac:dyDescent="0.25">
      <c r="B318" s="30"/>
      <c r="C318" s="30"/>
      <c r="D318" s="30"/>
      <c r="E318" s="30"/>
      <c r="F318" s="30"/>
      <c r="G318" s="30"/>
      <c r="H318" s="30"/>
      <c r="I318" s="30"/>
    </row>
    <row r="319" spans="2:9" ht="15.75" customHeight="1" x14ac:dyDescent="0.25">
      <c r="B319" s="30"/>
      <c r="C319" s="30"/>
      <c r="D319" s="30"/>
      <c r="E319" s="30"/>
      <c r="F319" s="30"/>
      <c r="G319" s="30"/>
      <c r="H319" s="30"/>
      <c r="I319" s="30"/>
    </row>
    <row r="320" spans="2:9" ht="15.75" customHeight="1" x14ac:dyDescent="0.25">
      <c r="B320" s="30"/>
      <c r="C320" s="30"/>
      <c r="D320" s="30"/>
      <c r="E320" s="30"/>
      <c r="F320" s="30"/>
      <c r="G320" s="30"/>
      <c r="H320" s="30"/>
      <c r="I320" s="30"/>
    </row>
    <row r="321" spans="2:9" ht="15.75" customHeight="1" x14ac:dyDescent="0.25">
      <c r="B321" s="30"/>
      <c r="C321" s="30"/>
      <c r="D321" s="30"/>
      <c r="E321" s="30"/>
      <c r="F321" s="30"/>
      <c r="G321" s="30"/>
      <c r="H321" s="30"/>
      <c r="I321" s="30"/>
    </row>
    <row r="322" spans="2:9" ht="15.75" customHeight="1" x14ac:dyDescent="0.25">
      <c r="B322" s="30"/>
      <c r="C322" s="30"/>
      <c r="D322" s="30"/>
      <c r="E322" s="30"/>
      <c r="F322" s="30"/>
      <c r="G322" s="30"/>
      <c r="H322" s="30"/>
      <c r="I322" s="30"/>
    </row>
    <row r="323" spans="2:9" ht="15.75" customHeight="1" x14ac:dyDescent="0.25">
      <c r="B323" s="30"/>
      <c r="C323" s="30"/>
      <c r="D323" s="30"/>
      <c r="E323" s="30"/>
      <c r="F323" s="30"/>
      <c r="G323" s="30"/>
      <c r="H323" s="30"/>
      <c r="I323" s="30"/>
    </row>
    <row r="324" spans="2:9" ht="15.75" customHeight="1" x14ac:dyDescent="0.25">
      <c r="B324" s="30"/>
      <c r="C324" s="30"/>
      <c r="D324" s="30"/>
      <c r="E324" s="30"/>
      <c r="F324" s="30"/>
      <c r="G324" s="30"/>
      <c r="H324" s="30"/>
      <c r="I324" s="30"/>
    </row>
    <row r="325" spans="2:9" ht="15.75" customHeight="1" x14ac:dyDescent="0.25">
      <c r="B325" s="30"/>
      <c r="C325" s="30"/>
      <c r="D325" s="30"/>
      <c r="E325" s="30"/>
      <c r="F325" s="30"/>
      <c r="G325" s="30"/>
      <c r="H325" s="30"/>
      <c r="I325" s="30"/>
    </row>
    <row r="326" spans="2:9" ht="15.75" customHeight="1" x14ac:dyDescent="0.25">
      <c r="B326" s="30"/>
      <c r="C326" s="30"/>
      <c r="D326" s="30"/>
      <c r="E326" s="30"/>
      <c r="F326" s="30"/>
      <c r="G326" s="30"/>
      <c r="H326" s="30"/>
      <c r="I326" s="30"/>
    </row>
    <row r="327" spans="2:9" ht="15.75" customHeight="1" x14ac:dyDescent="0.25">
      <c r="B327" s="30"/>
      <c r="C327" s="30"/>
      <c r="D327" s="30"/>
      <c r="E327" s="30"/>
      <c r="F327" s="30"/>
      <c r="G327" s="30"/>
      <c r="H327" s="30"/>
      <c r="I327" s="30"/>
    </row>
    <row r="328" spans="2:9" ht="15.75" customHeight="1" x14ac:dyDescent="0.25">
      <c r="B328" s="30"/>
      <c r="C328" s="30"/>
      <c r="D328" s="30"/>
      <c r="E328" s="30"/>
      <c r="F328" s="30"/>
      <c r="G328" s="30"/>
      <c r="H328" s="30"/>
      <c r="I328" s="30"/>
    </row>
    <row r="329" spans="2:9" ht="15.75" customHeight="1" x14ac:dyDescent="0.25">
      <c r="B329" s="30"/>
      <c r="C329" s="30"/>
      <c r="D329" s="30"/>
      <c r="E329" s="30"/>
      <c r="F329" s="30"/>
      <c r="G329" s="30"/>
      <c r="H329" s="30"/>
      <c r="I329" s="30"/>
    </row>
    <row r="330" spans="2:9" ht="15.75" customHeight="1" x14ac:dyDescent="0.25">
      <c r="B330" s="30"/>
      <c r="C330" s="30"/>
      <c r="D330" s="30"/>
      <c r="E330" s="30"/>
      <c r="F330" s="30"/>
      <c r="G330" s="30"/>
      <c r="H330" s="30"/>
      <c r="I330" s="30"/>
    </row>
    <row r="331" spans="2:9" ht="15.75" customHeight="1" x14ac:dyDescent="0.25">
      <c r="B331" s="30"/>
      <c r="C331" s="30"/>
      <c r="D331" s="30"/>
      <c r="E331" s="30"/>
      <c r="F331" s="30"/>
      <c r="G331" s="30"/>
      <c r="H331" s="30"/>
      <c r="I331" s="30"/>
    </row>
    <row r="332" spans="2:9" ht="15.75" customHeight="1" x14ac:dyDescent="0.25">
      <c r="B332" s="30"/>
      <c r="C332" s="30"/>
      <c r="D332" s="30"/>
      <c r="E332" s="30"/>
      <c r="F332" s="30"/>
      <c r="G332" s="30"/>
      <c r="H332" s="30"/>
      <c r="I332" s="30"/>
    </row>
    <row r="333" spans="2:9" ht="15.75" customHeight="1" x14ac:dyDescent="0.25">
      <c r="B333" s="30"/>
      <c r="C333" s="30"/>
      <c r="D333" s="30"/>
      <c r="E333" s="30"/>
      <c r="F333" s="30"/>
      <c r="G333" s="30"/>
      <c r="H333" s="30"/>
      <c r="I333" s="30"/>
    </row>
    <row r="334" spans="2:9" ht="15.75" customHeight="1" x14ac:dyDescent="0.25">
      <c r="B334" s="30"/>
      <c r="C334" s="30"/>
      <c r="D334" s="30"/>
      <c r="E334" s="30"/>
      <c r="F334" s="30"/>
      <c r="G334" s="30"/>
      <c r="H334" s="30"/>
      <c r="I334" s="30"/>
    </row>
    <row r="335" spans="2:9" ht="15.75" customHeight="1" x14ac:dyDescent="0.25">
      <c r="B335" s="30"/>
      <c r="C335" s="30"/>
      <c r="D335" s="30"/>
      <c r="E335" s="30"/>
      <c r="F335" s="30"/>
      <c r="G335" s="30"/>
      <c r="H335" s="30"/>
      <c r="I335" s="30"/>
    </row>
    <row r="336" spans="2:9" ht="15.75" customHeight="1" x14ac:dyDescent="0.25">
      <c r="B336" s="30"/>
      <c r="C336" s="30"/>
      <c r="D336" s="30"/>
      <c r="E336" s="30"/>
      <c r="F336" s="30"/>
      <c r="G336" s="30"/>
      <c r="H336" s="30"/>
      <c r="I336" s="30"/>
    </row>
    <row r="337" spans="2:9" ht="15.75" customHeight="1" x14ac:dyDescent="0.25">
      <c r="B337" s="30"/>
      <c r="C337" s="30"/>
      <c r="D337" s="30"/>
      <c r="E337" s="30"/>
      <c r="F337" s="30"/>
      <c r="G337" s="30"/>
      <c r="H337" s="30"/>
      <c r="I337" s="30"/>
    </row>
    <row r="338" spans="2:9" ht="15.75" customHeight="1" x14ac:dyDescent="0.25">
      <c r="B338" s="30"/>
      <c r="C338" s="30"/>
      <c r="D338" s="30"/>
      <c r="E338" s="30"/>
      <c r="F338" s="30"/>
      <c r="G338" s="30"/>
      <c r="H338" s="30"/>
      <c r="I338" s="30"/>
    </row>
    <row r="339" spans="2:9" ht="15.75" customHeight="1" x14ac:dyDescent="0.25">
      <c r="B339" s="30"/>
      <c r="C339" s="30"/>
      <c r="D339" s="30"/>
      <c r="E339" s="30"/>
      <c r="F339" s="30"/>
      <c r="G339" s="30"/>
      <c r="H339" s="30"/>
      <c r="I339" s="30"/>
    </row>
    <row r="340" spans="2:9" ht="15.75" customHeight="1" x14ac:dyDescent="0.25">
      <c r="B340" s="30"/>
      <c r="C340" s="30"/>
      <c r="D340" s="30"/>
      <c r="E340" s="30"/>
      <c r="F340" s="30"/>
      <c r="G340" s="30"/>
      <c r="H340" s="30"/>
      <c r="I340" s="30"/>
    </row>
    <row r="341" spans="2:9" ht="15.75" customHeight="1" x14ac:dyDescent="0.25">
      <c r="B341" s="30"/>
      <c r="C341" s="30"/>
      <c r="D341" s="30"/>
      <c r="E341" s="30"/>
      <c r="F341" s="30"/>
      <c r="G341" s="30"/>
      <c r="H341" s="30"/>
      <c r="I341" s="30"/>
    </row>
    <row r="342" spans="2:9" ht="15.75" customHeight="1" x14ac:dyDescent="0.25">
      <c r="B342" s="30"/>
      <c r="C342" s="30"/>
      <c r="D342" s="30"/>
      <c r="E342" s="30"/>
      <c r="F342" s="30"/>
      <c r="G342" s="30"/>
      <c r="H342" s="30"/>
      <c r="I342" s="30"/>
    </row>
    <row r="343" spans="2:9" ht="15.75" customHeight="1" x14ac:dyDescent="0.25">
      <c r="B343" s="30"/>
      <c r="C343" s="30"/>
      <c r="D343" s="30"/>
      <c r="E343" s="30"/>
      <c r="F343" s="30"/>
      <c r="G343" s="30"/>
      <c r="H343" s="30"/>
      <c r="I343" s="30"/>
    </row>
    <row r="344" spans="2:9" ht="15.75" customHeight="1" x14ac:dyDescent="0.25">
      <c r="B344" s="30"/>
      <c r="C344" s="30"/>
      <c r="D344" s="30"/>
      <c r="E344" s="30"/>
      <c r="F344" s="30"/>
      <c r="G344" s="30"/>
      <c r="H344" s="30"/>
      <c r="I344" s="30"/>
    </row>
    <row r="345" spans="2:9" ht="15.75" customHeight="1" x14ac:dyDescent="0.25">
      <c r="B345" s="30"/>
      <c r="C345" s="30"/>
      <c r="D345" s="30"/>
      <c r="E345" s="30"/>
      <c r="F345" s="30"/>
      <c r="G345" s="30"/>
      <c r="H345" s="30"/>
      <c r="I345" s="30"/>
    </row>
    <row r="346" spans="2:9" ht="15.75" customHeight="1" x14ac:dyDescent="0.25">
      <c r="B346" s="30"/>
      <c r="C346" s="30"/>
      <c r="D346" s="30"/>
      <c r="E346" s="30"/>
      <c r="F346" s="30"/>
      <c r="G346" s="30"/>
      <c r="H346" s="30"/>
      <c r="I346" s="30"/>
    </row>
    <row r="347" spans="2:9" ht="15.75" customHeight="1" x14ac:dyDescent="0.25">
      <c r="B347" s="30"/>
      <c r="C347" s="30"/>
      <c r="D347" s="30"/>
      <c r="E347" s="30"/>
      <c r="F347" s="30"/>
      <c r="G347" s="30"/>
      <c r="H347" s="30"/>
      <c r="I347" s="30"/>
    </row>
    <row r="348" spans="2:9" ht="15.75" customHeight="1" x14ac:dyDescent="0.25">
      <c r="B348" s="30"/>
      <c r="C348" s="30"/>
      <c r="D348" s="30"/>
      <c r="E348" s="30"/>
      <c r="F348" s="30"/>
      <c r="G348" s="30"/>
      <c r="H348" s="30"/>
      <c r="I348" s="30"/>
    </row>
    <row r="349" spans="2:9" ht="15.75" customHeight="1" x14ac:dyDescent="0.25">
      <c r="B349" s="30"/>
      <c r="C349" s="30"/>
      <c r="D349" s="30"/>
      <c r="E349" s="30"/>
      <c r="F349" s="30"/>
      <c r="G349" s="30"/>
      <c r="H349" s="30"/>
      <c r="I349" s="30"/>
    </row>
    <row r="350" spans="2:9" ht="15.75" customHeight="1" x14ac:dyDescent="0.25">
      <c r="B350" s="30"/>
      <c r="C350" s="30"/>
      <c r="D350" s="30"/>
      <c r="E350" s="30"/>
      <c r="F350" s="30"/>
      <c r="G350" s="30"/>
      <c r="H350" s="30"/>
      <c r="I350" s="30"/>
    </row>
    <row r="351" spans="2:9" ht="15.75" customHeight="1" x14ac:dyDescent="0.25">
      <c r="B351" s="30"/>
      <c r="C351" s="30"/>
      <c r="D351" s="30"/>
      <c r="E351" s="30"/>
      <c r="F351" s="30"/>
      <c r="G351" s="30"/>
      <c r="H351" s="30"/>
      <c r="I351" s="30"/>
    </row>
    <row r="352" spans="2:9" ht="15.75" customHeight="1" x14ac:dyDescent="0.25">
      <c r="B352" s="30"/>
      <c r="C352" s="30"/>
      <c r="D352" s="30"/>
      <c r="E352" s="30"/>
      <c r="F352" s="30"/>
      <c r="G352" s="30"/>
      <c r="H352" s="30"/>
      <c r="I352" s="30"/>
    </row>
    <row r="353" spans="2:9" ht="15.75" customHeight="1" x14ac:dyDescent="0.25">
      <c r="B353" s="30"/>
      <c r="C353" s="30"/>
      <c r="D353" s="30"/>
      <c r="E353" s="30"/>
      <c r="F353" s="30"/>
      <c r="G353" s="30"/>
      <c r="H353" s="30"/>
      <c r="I353" s="30"/>
    </row>
    <row r="354" spans="2:9" ht="15.75" customHeight="1" x14ac:dyDescent="0.25">
      <c r="B354" s="30"/>
      <c r="C354" s="30"/>
      <c r="D354" s="30"/>
      <c r="E354" s="30"/>
      <c r="F354" s="30"/>
      <c r="G354" s="30"/>
      <c r="H354" s="30"/>
      <c r="I354" s="30"/>
    </row>
    <row r="355" spans="2:9" ht="15.75" customHeight="1" x14ac:dyDescent="0.25">
      <c r="B355" s="30"/>
      <c r="C355" s="30"/>
      <c r="D355" s="30"/>
      <c r="E355" s="30"/>
      <c r="F355" s="30"/>
      <c r="G355" s="30"/>
      <c r="H355" s="30"/>
      <c r="I355" s="30"/>
    </row>
    <row r="356" spans="2:9" ht="15.75" customHeight="1" x14ac:dyDescent="0.25">
      <c r="B356" s="30"/>
      <c r="C356" s="30"/>
      <c r="D356" s="30"/>
      <c r="E356" s="30"/>
      <c r="F356" s="30"/>
      <c r="G356" s="30"/>
      <c r="H356" s="30"/>
      <c r="I356" s="30"/>
    </row>
    <row r="357" spans="2:9" ht="15.75" customHeight="1" x14ac:dyDescent="0.25">
      <c r="B357" s="30"/>
      <c r="C357" s="30"/>
      <c r="D357" s="30"/>
      <c r="E357" s="30"/>
      <c r="F357" s="30"/>
      <c r="G357" s="30"/>
      <c r="H357" s="30"/>
      <c r="I357" s="30"/>
    </row>
    <row r="358" spans="2:9" ht="15.75" customHeight="1" x14ac:dyDescent="0.25">
      <c r="B358" s="30"/>
      <c r="C358" s="30"/>
      <c r="D358" s="30"/>
      <c r="E358" s="30"/>
      <c r="F358" s="30"/>
      <c r="G358" s="30"/>
      <c r="H358" s="30"/>
      <c r="I358" s="30"/>
    </row>
    <row r="359" spans="2:9" ht="15.75" customHeight="1" x14ac:dyDescent="0.25">
      <c r="B359" s="30"/>
      <c r="C359" s="30"/>
      <c r="D359" s="30"/>
      <c r="E359" s="30"/>
      <c r="F359" s="30"/>
      <c r="G359" s="30"/>
      <c r="H359" s="30"/>
      <c r="I359" s="30"/>
    </row>
    <row r="360" spans="2:9" ht="15.75" customHeight="1" x14ac:dyDescent="0.25">
      <c r="B360" s="30"/>
      <c r="C360" s="30"/>
      <c r="D360" s="30"/>
      <c r="E360" s="30"/>
      <c r="F360" s="30"/>
      <c r="G360" s="30"/>
      <c r="H360" s="30"/>
      <c r="I360" s="30"/>
    </row>
    <row r="361" spans="2:9" ht="15.75" customHeight="1" x14ac:dyDescent="0.25">
      <c r="B361" s="30"/>
      <c r="C361" s="30"/>
      <c r="D361" s="30"/>
      <c r="E361" s="30"/>
      <c r="F361" s="30"/>
      <c r="G361" s="30"/>
      <c r="H361" s="30"/>
      <c r="I361" s="30"/>
    </row>
    <row r="362" spans="2:9" ht="15.75" customHeight="1" x14ac:dyDescent="0.25">
      <c r="B362" s="30"/>
      <c r="C362" s="30"/>
      <c r="D362" s="30"/>
      <c r="E362" s="30"/>
      <c r="F362" s="30"/>
      <c r="G362" s="30"/>
      <c r="H362" s="30"/>
      <c r="I362" s="30"/>
    </row>
    <row r="363" spans="2:9" ht="15.75" customHeight="1" x14ac:dyDescent="0.25">
      <c r="B363" s="30"/>
      <c r="C363" s="30"/>
      <c r="D363" s="30"/>
      <c r="E363" s="30"/>
      <c r="F363" s="30"/>
      <c r="G363" s="30"/>
      <c r="H363" s="30"/>
      <c r="I363" s="30"/>
    </row>
    <row r="364" spans="2:9" ht="15.75" customHeight="1" x14ac:dyDescent="0.25">
      <c r="B364" s="30"/>
      <c r="C364" s="30"/>
      <c r="D364" s="30"/>
      <c r="E364" s="30"/>
      <c r="F364" s="30"/>
      <c r="G364" s="30"/>
      <c r="H364" s="30"/>
      <c r="I364" s="30"/>
    </row>
    <row r="365" spans="2:9" ht="15.75" customHeight="1" x14ac:dyDescent="0.25">
      <c r="B365" s="30"/>
      <c r="C365" s="30"/>
      <c r="D365" s="30"/>
      <c r="E365" s="30"/>
      <c r="F365" s="30"/>
      <c r="G365" s="30"/>
      <c r="H365" s="30"/>
      <c r="I365" s="30"/>
    </row>
    <row r="366" spans="2:9" ht="15.75" customHeight="1" x14ac:dyDescent="0.25">
      <c r="B366" s="30"/>
      <c r="C366" s="30"/>
      <c r="D366" s="30"/>
      <c r="E366" s="30"/>
      <c r="F366" s="30"/>
      <c r="G366" s="30"/>
      <c r="H366" s="30"/>
      <c r="I366" s="30"/>
    </row>
    <row r="367" spans="2:9" ht="15.75" customHeight="1" x14ac:dyDescent="0.25">
      <c r="B367" s="30"/>
      <c r="C367" s="30"/>
      <c r="D367" s="30"/>
      <c r="E367" s="30"/>
      <c r="F367" s="30"/>
      <c r="G367" s="30"/>
      <c r="H367" s="30"/>
      <c r="I367" s="30"/>
    </row>
    <row r="368" spans="2:9" ht="15.75" customHeight="1" x14ac:dyDescent="0.25">
      <c r="B368" s="30"/>
      <c r="C368" s="30"/>
      <c r="D368" s="30"/>
      <c r="E368" s="30"/>
      <c r="F368" s="30"/>
      <c r="G368" s="30"/>
      <c r="H368" s="30"/>
      <c r="I368" s="30"/>
    </row>
    <row r="369" spans="2:9" ht="15.75" customHeight="1" x14ac:dyDescent="0.25">
      <c r="B369" s="30"/>
      <c r="C369" s="30"/>
      <c r="D369" s="30"/>
      <c r="E369" s="30"/>
      <c r="F369" s="30"/>
      <c r="G369" s="30"/>
      <c r="H369" s="30"/>
      <c r="I369" s="30"/>
    </row>
    <row r="370" spans="2:9" ht="15.75" customHeight="1" x14ac:dyDescent="0.25">
      <c r="B370" s="30"/>
      <c r="C370" s="30"/>
      <c r="D370" s="30"/>
      <c r="E370" s="30"/>
      <c r="F370" s="30"/>
      <c r="G370" s="30"/>
      <c r="H370" s="30"/>
      <c r="I370" s="30"/>
    </row>
    <row r="371" spans="2:9" ht="15.75" customHeight="1" x14ac:dyDescent="0.25">
      <c r="B371" s="30"/>
      <c r="C371" s="30"/>
      <c r="D371" s="30"/>
      <c r="E371" s="30"/>
      <c r="F371" s="30"/>
      <c r="G371" s="30"/>
      <c r="H371" s="30"/>
      <c r="I371" s="30"/>
    </row>
    <row r="372" spans="2:9" ht="15.75" customHeight="1" x14ac:dyDescent="0.25">
      <c r="B372" s="30"/>
      <c r="C372" s="30"/>
      <c r="D372" s="30"/>
      <c r="E372" s="30"/>
      <c r="F372" s="30"/>
      <c r="G372" s="30"/>
      <c r="H372" s="30"/>
      <c r="I372" s="30"/>
    </row>
    <row r="373" spans="2:9" ht="15.75" customHeight="1" x14ac:dyDescent="0.25">
      <c r="B373" s="30"/>
      <c r="C373" s="30"/>
      <c r="D373" s="30"/>
      <c r="E373" s="30"/>
      <c r="F373" s="30"/>
      <c r="G373" s="30"/>
      <c r="H373" s="30"/>
      <c r="I373" s="30"/>
    </row>
    <row r="374" spans="2:9" ht="15.75" customHeight="1" x14ac:dyDescent="0.25">
      <c r="B374" s="30"/>
      <c r="C374" s="30"/>
      <c r="D374" s="30"/>
      <c r="E374" s="30"/>
      <c r="F374" s="30"/>
      <c r="G374" s="30"/>
      <c r="H374" s="30"/>
      <c r="I374" s="30"/>
    </row>
    <row r="375" spans="2:9" ht="15.75" customHeight="1" x14ac:dyDescent="0.25">
      <c r="B375" s="30"/>
      <c r="C375" s="30"/>
      <c r="D375" s="30"/>
      <c r="E375" s="30"/>
      <c r="F375" s="30"/>
      <c r="G375" s="30"/>
      <c r="H375" s="30"/>
      <c r="I375" s="30"/>
    </row>
    <row r="376" spans="2:9" ht="15.75" customHeight="1" x14ac:dyDescent="0.25">
      <c r="B376" s="30"/>
      <c r="C376" s="30"/>
      <c r="D376" s="30"/>
      <c r="E376" s="30"/>
      <c r="F376" s="30"/>
      <c r="G376" s="30"/>
      <c r="H376" s="30"/>
      <c r="I376" s="30"/>
    </row>
    <row r="377" spans="2:9" ht="15.75" customHeight="1" x14ac:dyDescent="0.25">
      <c r="B377" s="30"/>
      <c r="C377" s="30"/>
      <c r="D377" s="30"/>
      <c r="E377" s="30"/>
      <c r="F377" s="30"/>
      <c r="G377" s="30"/>
      <c r="H377" s="30"/>
      <c r="I377" s="30"/>
    </row>
    <row r="378" spans="2:9" ht="15.75" customHeight="1" x14ac:dyDescent="0.25">
      <c r="B378" s="30"/>
      <c r="C378" s="30"/>
      <c r="D378" s="30"/>
      <c r="E378" s="30"/>
      <c r="F378" s="30"/>
      <c r="G378" s="30"/>
      <c r="H378" s="30"/>
      <c r="I378" s="30"/>
    </row>
    <row r="379" spans="2:9" ht="15.75" customHeight="1" x14ac:dyDescent="0.25">
      <c r="B379" s="30"/>
      <c r="C379" s="30"/>
      <c r="D379" s="30"/>
      <c r="E379" s="30"/>
      <c r="F379" s="30"/>
      <c r="G379" s="30"/>
      <c r="H379" s="30"/>
      <c r="I379" s="30"/>
    </row>
    <row r="380" spans="2:9" ht="15.75" customHeight="1" x14ac:dyDescent="0.25">
      <c r="B380" s="30"/>
      <c r="C380" s="30"/>
      <c r="D380" s="30"/>
      <c r="E380" s="30"/>
      <c r="F380" s="30"/>
      <c r="G380" s="30"/>
      <c r="H380" s="30"/>
      <c r="I380" s="30"/>
    </row>
    <row r="381" spans="2:9" ht="15.75" customHeight="1" x14ac:dyDescent="0.25">
      <c r="B381" s="30"/>
      <c r="C381" s="30"/>
      <c r="D381" s="30"/>
      <c r="E381" s="30"/>
      <c r="F381" s="30"/>
      <c r="G381" s="30"/>
      <c r="H381" s="30"/>
      <c r="I381" s="30"/>
    </row>
    <row r="382" spans="2:9" ht="15.75" customHeight="1" x14ac:dyDescent="0.25">
      <c r="B382" s="30"/>
      <c r="C382" s="30"/>
      <c r="D382" s="30"/>
      <c r="E382" s="30"/>
      <c r="F382" s="30"/>
      <c r="G382" s="30"/>
      <c r="H382" s="30"/>
      <c r="I382" s="30"/>
    </row>
    <row r="383" spans="2:9" ht="15.75" customHeight="1" x14ac:dyDescent="0.25">
      <c r="B383" s="30"/>
      <c r="C383" s="30"/>
      <c r="D383" s="30"/>
      <c r="E383" s="30"/>
      <c r="F383" s="30"/>
      <c r="G383" s="30"/>
      <c r="H383" s="30"/>
      <c r="I383" s="30"/>
    </row>
    <row r="384" spans="2:9" ht="15.75" customHeight="1" x14ac:dyDescent="0.25">
      <c r="B384" s="30"/>
      <c r="C384" s="30"/>
      <c r="D384" s="30"/>
      <c r="E384" s="30"/>
      <c r="F384" s="30"/>
      <c r="G384" s="30"/>
      <c r="H384" s="30"/>
      <c r="I384" s="30"/>
    </row>
    <row r="385" spans="2:9" ht="15.75" customHeight="1" x14ac:dyDescent="0.25">
      <c r="B385" s="30"/>
      <c r="C385" s="30"/>
      <c r="D385" s="30"/>
      <c r="E385" s="30"/>
      <c r="F385" s="30"/>
      <c r="G385" s="30"/>
      <c r="H385" s="30"/>
      <c r="I385" s="30"/>
    </row>
    <row r="386" spans="2:9" ht="15.75" customHeight="1" x14ac:dyDescent="0.25">
      <c r="B386" s="30"/>
      <c r="C386" s="30"/>
      <c r="D386" s="30"/>
      <c r="E386" s="30"/>
      <c r="F386" s="30"/>
      <c r="G386" s="30"/>
      <c r="H386" s="30"/>
      <c r="I386" s="30"/>
    </row>
    <row r="387" spans="2:9" ht="15.75" customHeight="1" x14ac:dyDescent="0.25">
      <c r="B387" s="30"/>
      <c r="C387" s="30"/>
      <c r="D387" s="30"/>
      <c r="E387" s="30"/>
      <c r="F387" s="30"/>
      <c r="G387" s="30"/>
      <c r="H387" s="30"/>
      <c r="I387" s="30"/>
    </row>
    <row r="388" spans="2:9" ht="15.75" customHeight="1" x14ac:dyDescent="0.25">
      <c r="B388" s="30"/>
      <c r="C388" s="30"/>
      <c r="D388" s="30"/>
      <c r="E388" s="30"/>
      <c r="F388" s="30"/>
      <c r="G388" s="30"/>
      <c r="H388" s="30"/>
      <c r="I388" s="30"/>
    </row>
    <row r="389" spans="2:9" ht="15.75" customHeight="1" x14ac:dyDescent="0.25">
      <c r="B389" s="30"/>
      <c r="C389" s="30"/>
      <c r="D389" s="30"/>
      <c r="E389" s="30"/>
      <c r="F389" s="30"/>
      <c r="G389" s="30"/>
      <c r="H389" s="30"/>
      <c r="I389" s="30"/>
    </row>
    <row r="390" spans="2:9" ht="15.75" customHeight="1" x14ac:dyDescent="0.25">
      <c r="B390" s="30"/>
      <c r="C390" s="30"/>
      <c r="D390" s="30"/>
      <c r="E390" s="30"/>
      <c r="F390" s="30"/>
      <c r="G390" s="30"/>
      <c r="H390" s="30"/>
      <c r="I390" s="30"/>
    </row>
    <row r="391" spans="2:9" ht="15.75" customHeight="1" x14ac:dyDescent="0.25">
      <c r="B391" s="30"/>
      <c r="C391" s="30"/>
      <c r="D391" s="30"/>
      <c r="E391" s="30"/>
      <c r="F391" s="30"/>
      <c r="G391" s="30"/>
      <c r="H391" s="30"/>
      <c r="I391" s="30"/>
    </row>
    <row r="392" spans="2:9" ht="15.75" customHeight="1" x14ac:dyDescent="0.25">
      <c r="B392" s="30"/>
      <c r="C392" s="30"/>
      <c r="D392" s="30"/>
      <c r="E392" s="30"/>
      <c r="F392" s="30"/>
      <c r="G392" s="30"/>
      <c r="H392" s="30"/>
      <c r="I392" s="30"/>
    </row>
    <row r="393" spans="2:9" ht="15.75" customHeight="1" x14ac:dyDescent="0.25">
      <c r="B393" s="30"/>
      <c r="C393" s="30"/>
      <c r="D393" s="30"/>
      <c r="E393" s="30"/>
      <c r="F393" s="30"/>
      <c r="G393" s="30"/>
      <c r="H393" s="30"/>
      <c r="I393" s="30"/>
    </row>
    <row r="394" spans="2:9" ht="15.75" customHeight="1" x14ac:dyDescent="0.25">
      <c r="B394" s="30"/>
      <c r="C394" s="30"/>
      <c r="D394" s="30"/>
      <c r="E394" s="30"/>
      <c r="F394" s="30"/>
      <c r="G394" s="30"/>
      <c r="H394" s="30"/>
      <c r="I394" s="30"/>
    </row>
    <row r="395" spans="2:9" ht="15.75" customHeight="1" x14ac:dyDescent="0.25">
      <c r="B395" s="30"/>
      <c r="C395" s="30"/>
      <c r="D395" s="30"/>
      <c r="E395" s="30"/>
      <c r="F395" s="30"/>
      <c r="G395" s="30"/>
      <c r="H395" s="30"/>
      <c r="I395" s="30"/>
    </row>
    <row r="396" spans="2:9" ht="15.75" customHeight="1" x14ac:dyDescent="0.25">
      <c r="B396" s="30"/>
      <c r="C396" s="30"/>
      <c r="D396" s="30"/>
      <c r="E396" s="30"/>
      <c r="F396" s="30"/>
      <c r="G396" s="30"/>
      <c r="H396" s="30"/>
      <c r="I396" s="30"/>
    </row>
    <row r="397" spans="2:9" ht="15.75" customHeight="1" x14ac:dyDescent="0.25">
      <c r="B397" s="30"/>
      <c r="C397" s="30"/>
      <c r="D397" s="30"/>
      <c r="E397" s="30"/>
      <c r="F397" s="30"/>
      <c r="G397" s="30"/>
      <c r="H397" s="30"/>
      <c r="I397" s="30"/>
    </row>
    <row r="398" spans="2:9" ht="15.75" customHeight="1" x14ac:dyDescent="0.25">
      <c r="B398" s="30"/>
      <c r="C398" s="30"/>
      <c r="D398" s="30"/>
      <c r="E398" s="30"/>
      <c r="F398" s="30"/>
      <c r="G398" s="30"/>
      <c r="H398" s="30"/>
      <c r="I398" s="30"/>
    </row>
    <row r="399" spans="2:9" ht="15.75" customHeight="1" x14ac:dyDescent="0.25">
      <c r="B399" s="30"/>
      <c r="C399" s="30"/>
      <c r="D399" s="30"/>
      <c r="E399" s="30"/>
      <c r="F399" s="30"/>
      <c r="G399" s="30"/>
      <c r="H399" s="30"/>
      <c r="I399" s="30"/>
    </row>
    <row r="400" spans="2:9" ht="15.75" customHeight="1" x14ac:dyDescent="0.25">
      <c r="B400" s="30"/>
      <c r="C400" s="30"/>
      <c r="D400" s="30"/>
      <c r="E400" s="30"/>
      <c r="F400" s="30"/>
      <c r="G400" s="30"/>
      <c r="H400" s="30"/>
      <c r="I400" s="30"/>
    </row>
    <row r="401" spans="2:9" ht="15.75" customHeight="1" x14ac:dyDescent="0.25">
      <c r="B401" s="30"/>
      <c r="C401" s="30"/>
      <c r="D401" s="30"/>
      <c r="E401" s="30"/>
      <c r="F401" s="30"/>
      <c r="G401" s="30"/>
      <c r="H401" s="30"/>
      <c r="I401" s="30"/>
    </row>
    <row r="402" spans="2:9" ht="15.75" customHeight="1" x14ac:dyDescent="0.25">
      <c r="B402" s="30"/>
      <c r="C402" s="30"/>
      <c r="D402" s="30"/>
      <c r="E402" s="30"/>
      <c r="F402" s="30"/>
      <c r="G402" s="30"/>
      <c r="H402" s="30"/>
      <c r="I402" s="30"/>
    </row>
    <row r="403" spans="2:9" ht="15.75" customHeight="1" x14ac:dyDescent="0.25">
      <c r="B403" s="30"/>
      <c r="C403" s="30"/>
      <c r="D403" s="30"/>
      <c r="E403" s="30"/>
      <c r="F403" s="30"/>
      <c r="G403" s="30"/>
      <c r="H403" s="30"/>
      <c r="I403" s="30"/>
    </row>
    <row r="404" spans="2:9" ht="15.75" customHeight="1" x14ac:dyDescent="0.25">
      <c r="B404" s="30"/>
      <c r="C404" s="30"/>
      <c r="D404" s="30"/>
      <c r="E404" s="30"/>
      <c r="F404" s="30"/>
      <c r="G404" s="30"/>
      <c r="H404" s="30"/>
      <c r="I404" s="30"/>
    </row>
    <row r="405" spans="2:9" ht="15.75" customHeight="1" x14ac:dyDescent="0.25">
      <c r="B405" s="30"/>
      <c r="C405" s="30"/>
      <c r="D405" s="30"/>
      <c r="E405" s="30"/>
      <c r="F405" s="30"/>
      <c r="G405" s="30"/>
      <c r="H405" s="30"/>
      <c r="I405" s="30"/>
    </row>
    <row r="406" spans="2:9" ht="15.75" customHeight="1" x14ac:dyDescent="0.25">
      <c r="B406" s="30"/>
      <c r="C406" s="30"/>
      <c r="D406" s="30"/>
      <c r="E406" s="30"/>
      <c r="F406" s="30"/>
      <c r="G406" s="30"/>
      <c r="H406" s="30"/>
      <c r="I406" s="30"/>
    </row>
    <row r="407" spans="2:9" ht="15.75" customHeight="1" x14ac:dyDescent="0.25">
      <c r="B407" s="30"/>
      <c r="C407" s="30"/>
      <c r="D407" s="30"/>
      <c r="E407" s="30"/>
      <c r="F407" s="30"/>
      <c r="G407" s="30"/>
      <c r="H407" s="30"/>
      <c r="I407" s="30"/>
    </row>
    <row r="408" spans="2:9" ht="15.75" customHeight="1" x14ac:dyDescent="0.25">
      <c r="B408" s="30"/>
      <c r="C408" s="30"/>
      <c r="D408" s="30"/>
      <c r="E408" s="30"/>
      <c r="F408" s="30"/>
      <c r="G408" s="30"/>
      <c r="H408" s="30"/>
      <c r="I408" s="30"/>
    </row>
    <row r="409" spans="2:9" ht="15.75" customHeight="1" x14ac:dyDescent="0.25">
      <c r="B409" s="30"/>
      <c r="C409" s="30"/>
      <c r="D409" s="30"/>
      <c r="E409" s="30"/>
      <c r="F409" s="30"/>
      <c r="G409" s="30"/>
      <c r="H409" s="30"/>
      <c r="I409" s="30"/>
    </row>
    <row r="410" spans="2:9" ht="15.75" customHeight="1" x14ac:dyDescent="0.25">
      <c r="B410" s="30"/>
      <c r="C410" s="30"/>
      <c r="D410" s="30"/>
      <c r="E410" s="30"/>
      <c r="F410" s="30"/>
      <c r="G410" s="30"/>
      <c r="H410" s="30"/>
      <c r="I410" s="30"/>
    </row>
    <row r="411" spans="2:9" ht="15.75" customHeight="1" x14ac:dyDescent="0.25">
      <c r="B411" s="30"/>
      <c r="C411" s="30"/>
      <c r="D411" s="30"/>
      <c r="E411" s="30"/>
      <c r="F411" s="30"/>
      <c r="G411" s="30"/>
      <c r="H411" s="30"/>
      <c r="I411" s="30"/>
    </row>
    <row r="412" spans="2:9" ht="15.75" customHeight="1" x14ac:dyDescent="0.25">
      <c r="B412" s="30"/>
      <c r="C412" s="30"/>
      <c r="D412" s="30"/>
      <c r="E412" s="30"/>
      <c r="F412" s="30"/>
      <c r="G412" s="30"/>
      <c r="H412" s="30"/>
      <c r="I412" s="30"/>
    </row>
    <row r="413" spans="2:9" ht="15.75" customHeight="1" x14ac:dyDescent="0.25">
      <c r="B413" s="30"/>
      <c r="C413" s="30"/>
      <c r="D413" s="30"/>
      <c r="E413" s="30"/>
      <c r="F413" s="30"/>
      <c r="G413" s="30"/>
      <c r="H413" s="30"/>
      <c r="I413" s="30"/>
    </row>
    <row r="414" spans="2:9" ht="15.75" customHeight="1" x14ac:dyDescent="0.25">
      <c r="B414" s="30"/>
      <c r="C414" s="30"/>
      <c r="D414" s="30"/>
      <c r="E414" s="30"/>
      <c r="F414" s="30"/>
      <c r="G414" s="30"/>
      <c r="H414" s="30"/>
      <c r="I414" s="30"/>
    </row>
    <row r="415" spans="2:9" ht="15.75" customHeight="1" x14ac:dyDescent="0.25">
      <c r="B415" s="30"/>
      <c r="C415" s="30"/>
      <c r="D415" s="30"/>
      <c r="E415" s="30"/>
      <c r="F415" s="30"/>
      <c r="G415" s="30"/>
      <c r="H415" s="30"/>
      <c r="I415" s="30"/>
    </row>
    <row r="416" spans="2:9" ht="15.75" customHeight="1" x14ac:dyDescent="0.25">
      <c r="B416" s="30"/>
      <c r="C416" s="30"/>
      <c r="D416" s="30"/>
      <c r="E416" s="30"/>
      <c r="F416" s="30"/>
      <c r="G416" s="30"/>
      <c r="H416" s="30"/>
      <c r="I416" s="30"/>
    </row>
    <row r="417" spans="2:9" ht="15.75" customHeight="1" x14ac:dyDescent="0.25">
      <c r="B417" s="30"/>
      <c r="C417" s="30"/>
      <c r="D417" s="30"/>
      <c r="E417" s="30"/>
      <c r="F417" s="30"/>
      <c r="G417" s="30"/>
      <c r="H417" s="30"/>
      <c r="I417" s="30"/>
    </row>
    <row r="418" spans="2:9" ht="15.75" customHeight="1" x14ac:dyDescent="0.25">
      <c r="B418" s="30"/>
      <c r="C418" s="30"/>
      <c r="D418" s="30"/>
      <c r="E418" s="30"/>
      <c r="F418" s="30"/>
      <c r="G418" s="30"/>
      <c r="H418" s="30"/>
      <c r="I418" s="30"/>
    </row>
    <row r="419" spans="2:9" ht="15.75" customHeight="1" x14ac:dyDescent="0.25">
      <c r="B419" s="30"/>
      <c r="C419" s="30"/>
      <c r="D419" s="30"/>
      <c r="E419" s="30"/>
      <c r="F419" s="30"/>
      <c r="G419" s="30"/>
      <c r="H419" s="30"/>
      <c r="I419" s="30"/>
    </row>
    <row r="420" spans="2:9" ht="15.75" customHeight="1" x14ac:dyDescent="0.25">
      <c r="B420" s="30"/>
      <c r="C420" s="30"/>
      <c r="D420" s="30"/>
      <c r="E420" s="30"/>
      <c r="F420" s="30"/>
      <c r="G420" s="30"/>
      <c r="H420" s="30"/>
      <c r="I420" s="30"/>
    </row>
    <row r="421" spans="2:9" ht="15.75" customHeight="1" x14ac:dyDescent="0.25">
      <c r="B421" s="30"/>
      <c r="C421" s="30"/>
      <c r="D421" s="30"/>
      <c r="E421" s="30"/>
      <c r="F421" s="30"/>
      <c r="G421" s="30"/>
      <c r="H421" s="30"/>
      <c r="I421" s="30"/>
    </row>
    <row r="422" spans="2:9" ht="15.75" customHeight="1" x14ac:dyDescent="0.25">
      <c r="B422" s="30"/>
      <c r="C422" s="30"/>
      <c r="D422" s="30"/>
      <c r="E422" s="30"/>
      <c r="F422" s="30"/>
      <c r="G422" s="30"/>
      <c r="H422" s="30"/>
      <c r="I422" s="30"/>
    </row>
    <row r="423" spans="2:9" ht="15.75" customHeight="1" x14ac:dyDescent="0.25">
      <c r="B423" s="30"/>
      <c r="C423" s="30"/>
      <c r="D423" s="30"/>
      <c r="E423" s="30"/>
      <c r="F423" s="30"/>
      <c r="G423" s="30"/>
      <c r="H423" s="30"/>
      <c r="I423" s="30"/>
    </row>
    <row r="424" spans="2:9" ht="15.75" customHeight="1" x14ac:dyDescent="0.25">
      <c r="B424" s="30"/>
      <c r="C424" s="30"/>
      <c r="D424" s="30"/>
      <c r="E424" s="30"/>
      <c r="F424" s="30"/>
      <c r="G424" s="30"/>
      <c r="H424" s="30"/>
      <c r="I424" s="30"/>
    </row>
    <row r="425" spans="2:9" ht="15.75" customHeight="1" x14ac:dyDescent="0.25">
      <c r="B425" s="30"/>
      <c r="C425" s="30"/>
      <c r="D425" s="30"/>
      <c r="E425" s="30"/>
      <c r="F425" s="30"/>
      <c r="G425" s="30"/>
      <c r="H425" s="30"/>
      <c r="I425" s="30"/>
    </row>
    <row r="426" spans="2:9" ht="15.75" customHeight="1" x14ac:dyDescent="0.25">
      <c r="B426" s="30"/>
      <c r="C426" s="30"/>
      <c r="D426" s="30"/>
      <c r="E426" s="30"/>
      <c r="F426" s="30"/>
      <c r="G426" s="30"/>
      <c r="H426" s="30"/>
      <c r="I426" s="30"/>
    </row>
    <row r="427" spans="2:9" ht="15.75" customHeight="1" x14ac:dyDescent="0.25">
      <c r="B427" s="30"/>
      <c r="C427" s="30"/>
      <c r="D427" s="30"/>
      <c r="E427" s="30"/>
      <c r="F427" s="30"/>
      <c r="G427" s="30"/>
      <c r="H427" s="30"/>
      <c r="I427" s="30"/>
    </row>
    <row r="428" spans="2:9" ht="15.75" customHeight="1" x14ac:dyDescent="0.25">
      <c r="B428" s="30"/>
      <c r="C428" s="30"/>
      <c r="D428" s="30"/>
      <c r="E428" s="30"/>
      <c r="F428" s="30"/>
      <c r="G428" s="30"/>
      <c r="H428" s="30"/>
      <c r="I428" s="30"/>
    </row>
    <row r="429" spans="2:9" ht="15.75" customHeight="1" x14ac:dyDescent="0.25">
      <c r="B429" s="30"/>
      <c r="C429" s="30"/>
      <c r="D429" s="30"/>
      <c r="E429" s="30"/>
      <c r="F429" s="30"/>
      <c r="G429" s="30"/>
      <c r="H429" s="30"/>
      <c r="I429" s="30"/>
    </row>
    <row r="430" spans="2:9" ht="15.75" customHeight="1" x14ac:dyDescent="0.25">
      <c r="B430" s="30"/>
      <c r="C430" s="30"/>
      <c r="D430" s="30"/>
      <c r="E430" s="30"/>
      <c r="F430" s="30"/>
      <c r="G430" s="30"/>
      <c r="H430" s="30"/>
      <c r="I430" s="30"/>
    </row>
    <row r="431" spans="2:9" ht="15.75" customHeight="1" x14ac:dyDescent="0.25">
      <c r="B431" s="30"/>
      <c r="C431" s="30"/>
      <c r="D431" s="30"/>
      <c r="E431" s="30"/>
      <c r="F431" s="30"/>
      <c r="G431" s="30"/>
      <c r="H431" s="30"/>
      <c r="I431" s="30"/>
    </row>
    <row r="432" spans="2:9" ht="15.75" customHeight="1" x14ac:dyDescent="0.25">
      <c r="B432" s="30"/>
      <c r="C432" s="30"/>
      <c r="D432" s="30"/>
      <c r="E432" s="30"/>
      <c r="F432" s="30"/>
      <c r="G432" s="30"/>
      <c r="H432" s="30"/>
      <c r="I432" s="30"/>
    </row>
    <row r="433" spans="2:9" ht="15.75" customHeight="1" x14ac:dyDescent="0.25">
      <c r="B433" s="30"/>
      <c r="C433" s="30"/>
      <c r="D433" s="30"/>
      <c r="E433" s="30"/>
      <c r="F433" s="30"/>
      <c r="G433" s="30"/>
      <c r="H433" s="30"/>
      <c r="I433" s="30"/>
    </row>
    <row r="434" spans="2:9" ht="15.75" customHeight="1" x14ac:dyDescent="0.25">
      <c r="B434" s="30"/>
      <c r="C434" s="30"/>
      <c r="D434" s="30"/>
      <c r="E434" s="30"/>
      <c r="F434" s="30"/>
      <c r="G434" s="30"/>
      <c r="H434" s="30"/>
      <c r="I434" s="30"/>
    </row>
    <row r="435" spans="2:9" ht="15.75" customHeight="1" x14ac:dyDescent="0.25">
      <c r="B435" s="30"/>
      <c r="C435" s="30"/>
      <c r="D435" s="30"/>
      <c r="E435" s="30"/>
      <c r="F435" s="30"/>
      <c r="G435" s="30"/>
      <c r="H435" s="30"/>
      <c r="I435" s="30"/>
    </row>
    <row r="436" spans="2:9" ht="15.75" customHeight="1" x14ac:dyDescent="0.25">
      <c r="B436" s="30"/>
      <c r="C436" s="30"/>
      <c r="D436" s="30"/>
      <c r="E436" s="30"/>
      <c r="F436" s="30"/>
      <c r="G436" s="30"/>
      <c r="H436" s="30"/>
      <c r="I436" s="30"/>
    </row>
    <row r="437" spans="2:9" ht="15.75" customHeight="1" x14ac:dyDescent="0.25">
      <c r="B437" s="30"/>
      <c r="C437" s="30"/>
      <c r="D437" s="30"/>
      <c r="E437" s="30"/>
      <c r="F437" s="30"/>
      <c r="G437" s="30"/>
      <c r="H437" s="30"/>
      <c r="I437" s="30"/>
    </row>
    <row r="438" spans="2:9" ht="15.75" customHeight="1" x14ac:dyDescent="0.25">
      <c r="B438" s="30"/>
      <c r="C438" s="30"/>
      <c r="D438" s="30"/>
      <c r="E438" s="30"/>
      <c r="F438" s="30"/>
      <c r="G438" s="30"/>
      <c r="H438" s="30"/>
      <c r="I438" s="30"/>
    </row>
    <row r="439" spans="2:9" ht="15.75" customHeight="1" x14ac:dyDescent="0.25">
      <c r="B439" s="30"/>
      <c r="C439" s="30"/>
      <c r="D439" s="30"/>
      <c r="E439" s="30"/>
      <c r="F439" s="30"/>
      <c r="G439" s="30"/>
      <c r="H439" s="30"/>
      <c r="I439" s="30"/>
    </row>
    <row r="440" spans="2:9" ht="15.75" customHeight="1" x14ac:dyDescent="0.25">
      <c r="B440" s="30"/>
      <c r="C440" s="30"/>
      <c r="D440" s="30"/>
      <c r="E440" s="30"/>
      <c r="F440" s="30"/>
      <c r="G440" s="30"/>
      <c r="H440" s="30"/>
      <c r="I440" s="30"/>
    </row>
    <row r="441" spans="2:9" ht="15.75" customHeight="1" x14ac:dyDescent="0.25">
      <c r="B441" s="30"/>
      <c r="C441" s="30"/>
      <c r="D441" s="30"/>
      <c r="E441" s="30"/>
      <c r="F441" s="30"/>
      <c r="G441" s="30"/>
      <c r="H441" s="30"/>
      <c r="I441" s="30"/>
    </row>
    <row r="442" spans="2:9" ht="15.75" customHeight="1" x14ac:dyDescent="0.25">
      <c r="B442" s="30"/>
      <c r="C442" s="30"/>
      <c r="D442" s="30"/>
      <c r="E442" s="30"/>
      <c r="F442" s="30"/>
      <c r="G442" s="30"/>
      <c r="H442" s="30"/>
      <c r="I442" s="30"/>
    </row>
    <row r="443" spans="2:9" ht="15.75" customHeight="1" x14ac:dyDescent="0.25">
      <c r="B443" s="30"/>
      <c r="C443" s="30"/>
      <c r="D443" s="30"/>
      <c r="E443" s="30"/>
      <c r="F443" s="30"/>
      <c r="G443" s="30"/>
      <c r="H443" s="30"/>
      <c r="I443" s="30"/>
    </row>
    <row r="444" spans="2:9" ht="15.75" customHeight="1" x14ac:dyDescent="0.25">
      <c r="B444" s="30"/>
      <c r="C444" s="30"/>
      <c r="D444" s="30"/>
      <c r="E444" s="30"/>
      <c r="F444" s="30"/>
      <c r="G444" s="30"/>
      <c r="H444" s="30"/>
      <c r="I444" s="30"/>
    </row>
    <row r="445" spans="2:9" ht="15.75" customHeight="1" x14ac:dyDescent="0.25">
      <c r="B445" s="30"/>
      <c r="C445" s="30"/>
      <c r="D445" s="30"/>
      <c r="E445" s="30"/>
      <c r="F445" s="30"/>
      <c r="G445" s="30"/>
      <c r="H445" s="30"/>
      <c r="I445" s="30"/>
    </row>
    <row r="446" spans="2:9" ht="15.75" customHeight="1" x14ac:dyDescent="0.25">
      <c r="B446" s="30"/>
      <c r="C446" s="30"/>
      <c r="D446" s="30"/>
      <c r="E446" s="30"/>
      <c r="F446" s="30"/>
      <c r="G446" s="30"/>
      <c r="H446" s="30"/>
      <c r="I446" s="30"/>
    </row>
    <row r="447" spans="2:9" ht="15.75" customHeight="1" x14ac:dyDescent="0.25">
      <c r="B447" s="30"/>
      <c r="C447" s="30"/>
      <c r="D447" s="30"/>
      <c r="E447" s="30"/>
      <c r="F447" s="30"/>
      <c r="G447" s="30"/>
      <c r="H447" s="30"/>
      <c r="I447" s="30"/>
    </row>
    <row r="448" spans="2:9" ht="15.75" customHeight="1" x14ac:dyDescent="0.25">
      <c r="B448" s="30"/>
      <c r="C448" s="30"/>
      <c r="D448" s="30"/>
      <c r="E448" s="30"/>
      <c r="F448" s="30"/>
      <c r="G448" s="30"/>
      <c r="H448" s="30"/>
      <c r="I448" s="30"/>
    </row>
    <row r="449" spans="2:9" ht="15.75" customHeight="1" x14ac:dyDescent="0.25">
      <c r="B449" s="30"/>
      <c r="C449" s="30"/>
      <c r="D449" s="30"/>
      <c r="E449" s="30"/>
      <c r="F449" s="30"/>
      <c r="G449" s="30"/>
      <c r="H449" s="30"/>
      <c r="I449" s="30"/>
    </row>
    <row r="450" spans="2:9" ht="15.75" customHeight="1" x14ac:dyDescent="0.25">
      <c r="B450" s="30"/>
      <c r="C450" s="30"/>
      <c r="D450" s="30"/>
      <c r="E450" s="30"/>
      <c r="F450" s="30"/>
      <c r="G450" s="30"/>
      <c r="H450" s="30"/>
      <c r="I450" s="30"/>
    </row>
    <row r="451" spans="2:9" ht="15.75" customHeight="1" x14ac:dyDescent="0.25">
      <c r="B451" s="30"/>
      <c r="C451" s="30"/>
      <c r="D451" s="30"/>
      <c r="E451" s="30"/>
      <c r="F451" s="30"/>
      <c r="G451" s="30"/>
      <c r="H451" s="30"/>
      <c r="I451" s="30"/>
    </row>
    <row r="452" spans="2:9" ht="15.75" customHeight="1" x14ac:dyDescent="0.25">
      <c r="B452" s="30"/>
      <c r="C452" s="30"/>
      <c r="D452" s="30"/>
      <c r="E452" s="30"/>
      <c r="F452" s="30"/>
      <c r="G452" s="30"/>
      <c r="H452" s="30"/>
      <c r="I452" s="30"/>
    </row>
    <row r="453" spans="2:9" ht="15.75" customHeight="1" x14ac:dyDescent="0.25">
      <c r="B453" s="30"/>
      <c r="C453" s="30"/>
      <c r="D453" s="30"/>
      <c r="E453" s="30"/>
      <c r="F453" s="30"/>
      <c r="G453" s="30"/>
      <c r="H453" s="30"/>
      <c r="I453" s="30"/>
    </row>
    <row r="454" spans="2:9" ht="15.75" customHeight="1" x14ac:dyDescent="0.25">
      <c r="B454" s="30"/>
      <c r="C454" s="30"/>
      <c r="D454" s="30"/>
      <c r="E454" s="30"/>
      <c r="F454" s="30"/>
      <c r="G454" s="30"/>
      <c r="H454" s="30"/>
      <c r="I454" s="30"/>
    </row>
    <row r="455" spans="2:9" ht="15.75" customHeight="1" x14ac:dyDescent="0.25">
      <c r="B455" s="30"/>
      <c r="C455" s="30"/>
      <c r="D455" s="30"/>
      <c r="E455" s="30"/>
      <c r="F455" s="30"/>
      <c r="G455" s="30"/>
      <c r="H455" s="30"/>
      <c r="I455" s="30"/>
    </row>
    <row r="456" spans="2:9" ht="15.75" customHeight="1" x14ac:dyDescent="0.25">
      <c r="B456" s="30"/>
      <c r="C456" s="30"/>
      <c r="D456" s="30"/>
      <c r="E456" s="30"/>
      <c r="F456" s="30"/>
      <c r="G456" s="30"/>
      <c r="H456" s="30"/>
      <c r="I456" s="30"/>
    </row>
    <row r="457" spans="2:9" ht="15.75" customHeight="1" x14ac:dyDescent="0.25">
      <c r="B457" s="30"/>
      <c r="C457" s="30"/>
      <c r="D457" s="30"/>
      <c r="E457" s="30"/>
      <c r="F457" s="30"/>
      <c r="G457" s="30"/>
      <c r="H457" s="30"/>
      <c r="I457" s="30"/>
    </row>
    <row r="458" spans="2:9" ht="15.75" customHeight="1" x14ac:dyDescent="0.25">
      <c r="B458" s="30"/>
      <c r="C458" s="30"/>
      <c r="D458" s="30"/>
      <c r="E458" s="30"/>
      <c r="F458" s="30"/>
      <c r="G458" s="30"/>
      <c r="H458" s="30"/>
      <c r="I458" s="30"/>
    </row>
    <row r="459" spans="2:9" ht="15.75" customHeight="1" x14ac:dyDescent="0.25">
      <c r="B459" s="30"/>
      <c r="C459" s="30"/>
      <c r="D459" s="30"/>
      <c r="E459" s="30"/>
      <c r="F459" s="30"/>
      <c r="G459" s="30"/>
      <c r="H459" s="30"/>
      <c r="I459" s="30"/>
    </row>
    <row r="460" spans="2:9" ht="15.75" customHeight="1" x14ac:dyDescent="0.25">
      <c r="B460" s="30"/>
      <c r="C460" s="30"/>
      <c r="D460" s="30"/>
      <c r="E460" s="30"/>
      <c r="F460" s="30"/>
      <c r="G460" s="30"/>
      <c r="H460" s="30"/>
      <c r="I460" s="30"/>
    </row>
    <row r="461" spans="2:9" ht="15.75" customHeight="1" x14ac:dyDescent="0.25">
      <c r="B461" s="30"/>
      <c r="C461" s="30"/>
      <c r="D461" s="30"/>
      <c r="E461" s="30"/>
      <c r="F461" s="30"/>
      <c r="G461" s="30"/>
      <c r="H461" s="30"/>
      <c r="I461" s="30"/>
    </row>
    <row r="462" spans="2:9" ht="15.75" customHeight="1" x14ac:dyDescent="0.25">
      <c r="B462" s="30"/>
      <c r="C462" s="30"/>
      <c r="D462" s="30"/>
      <c r="E462" s="30"/>
      <c r="F462" s="30"/>
      <c r="G462" s="30"/>
      <c r="H462" s="30"/>
      <c r="I462" s="30"/>
    </row>
    <row r="463" spans="2:9" ht="15.75" customHeight="1" x14ac:dyDescent="0.25">
      <c r="B463" s="30"/>
      <c r="C463" s="30"/>
      <c r="D463" s="30"/>
      <c r="E463" s="30"/>
      <c r="F463" s="30"/>
      <c r="G463" s="30"/>
      <c r="H463" s="30"/>
      <c r="I463" s="30"/>
    </row>
    <row r="464" spans="2:9" ht="15.75" customHeight="1" x14ac:dyDescent="0.25">
      <c r="B464" s="30"/>
      <c r="C464" s="30"/>
      <c r="D464" s="30"/>
      <c r="E464" s="30"/>
      <c r="F464" s="30"/>
      <c r="G464" s="30"/>
      <c r="H464" s="30"/>
      <c r="I464" s="30"/>
    </row>
    <row r="465" spans="2:9" ht="15.75" customHeight="1" x14ac:dyDescent="0.25">
      <c r="B465" s="30"/>
      <c r="C465" s="30"/>
      <c r="D465" s="30"/>
      <c r="E465" s="30"/>
      <c r="F465" s="30"/>
      <c r="G465" s="30"/>
      <c r="H465" s="30"/>
      <c r="I465" s="30"/>
    </row>
    <row r="466" spans="2:9" ht="15.75" customHeight="1" x14ac:dyDescent="0.25">
      <c r="B466" s="30"/>
      <c r="C466" s="30"/>
      <c r="D466" s="30"/>
      <c r="E466" s="30"/>
      <c r="F466" s="30"/>
      <c r="G466" s="30"/>
      <c r="H466" s="30"/>
      <c r="I466" s="30"/>
    </row>
    <row r="467" spans="2:9" ht="15.75" customHeight="1" x14ac:dyDescent="0.25">
      <c r="B467" s="30"/>
      <c r="C467" s="30"/>
      <c r="D467" s="30"/>
      <c r="E467" s="30"/>
      <c r="F467" s="30"/>
      <c r="G467" s="30"/>
      <c r="H467" s="30"/>
      <c r="I467" s="30"/>
    </row>
    <row r="468" spans="2:9" ht="15.75" customHeight="1" x14ac:dyDescent="0.25">
      <c r="B468" s="30"/>
      <c r="C468" s="30"/>
      <c r="D468" s="30"/>
      <c r="E468" s="30"/>
      <c r="F468" s="30"/>
      <c r="G468" s="30"/>
      <c r="H468" s="30"/>
      <c r="I468" s="30"/>
    </row>
    <row r="469" spans="2:9" ht="15.75" customHeight="1" x14ac:dyDescent="0.25">
      <c r="B469" s="30"/>
      <c r="C469" s="30"/>
      <c r="D469" s="30"/>
      <c r="E469" s="30"/>
      <c r="F469" s="30"/>
      <c r="G469" s="30"/>
      <c r="H469" s="30"/>
      <c r="I469" s="30"/>
    </row>
    <row r="470" spans="2:9" ht="15.75" customHeight="1" x14ac:dyDescent="0.25">
      <c r="B470" s="30"/>
      <c r="C470" s="30"/>
      <c r="D470" s="30"/>
      <c r="E470" s="30"/>
      <c r="F470" s="30"/>
      <c r="G470" s="30"/>
      <c r="H470" s="30"/>
      <c r="I470" s="30"/>
    </row>
    <row r="471" spans="2:9" ht="15.75" customHeight="1" x14ac:dyDescent="0.25">
      <c r="B471" s="30"/>
      <c r="C471" s="30"/>
      <c r="D471" s="30"/>
      <c r="E471" s="30"/>
      <c r="F471" s="30"/>
      <c r="G471" s="30"/>
      <c r="H471" s="30"/>
      <c r="I471" s="30"/>
    </row>
    <row r="472" spans="2:9" ht="15.75" customHeight="1" x14ac:dyDescent="0.25">
      <c r="B472" s="30"/>
      <c r="C472" s="30"/>
      <c r="D472" s="30"/>
      <c r="E472" s="30"/>
      <c r="F472" s="30"/>
      <c r="G472" s="30"/>
      <c r="H472" s="30"/>
      <c r="I472" s="30"/>
    </row>
    <row r="473" spans="2:9" ht="15.75" customHeight="1" x14ac:dyDescent="0.25">
      <c r="B473" s="30"/>
      <c r="C473" s="30"/>
      <c r="D473" s="30"/>
      <c r="E473" s="30"/>
      <c r="F473" s="30"/>
      <c r="G473" s="30"/>
      <c r="H473" s="30"/>
      <c r="I473" s="30"/>
    </row>
    <row r="474" spans="2:9" ht="15.75" customHeight="1" x14ac:dyDescent="0.25">
      <c r="B474" s="30"/>
      <c r="C474" s="30"/>
      <c r="D474" s="30"/>
      <c r="E474" s="30"/>
      <c r="F474" s="30"/>
      <c r="G474" s="30"/>
      <c r="H474" s="30"/>
      <c r="I474" s="30"/>
    </row>
    <row r="475" spans="2:9" ht="15.75" customHeight="1" x14ac:dyDescent="0.25">
      <c r="B475" s="30"/>
      <c r="C475" s="30"/>
      <c r="D475" s="30"/>
      <c r="E475" s="30"/>
      <c r="F475" s="30"/>
      <c r="G475" s="30"/>
      <c r="H475" s="30"/>
      <c r="I475" s="30"/>
    </row>
    <row r="476" spans="2:9" ht="15.75" customHeight="1" x14ac:dyDescent="0.25">
      <c r="B476" s="30"/>
      <c r="C476" s="30"/>
      <c r="D476" s="30"/>
      <c r="E476" s="30"/>
      <c r="F476" s="30"/>
      <c r="G476" s="30"/>
      <c r="H476" s="30"/>
      <c r="I476" s="30"/>
    </row>
    <row r="477" spans="2:9" ht="15.75" customHeight="1" x14ac:dyDescent="0.25">
      <c r="B477" s="30"/>
      <c r="C477" s="30"/>
      <c r="D477" s="30"/>
      <c r="E477" s="30"/>
      <c r="F477" s="30"/>
      <c r="G477" s="30"/>
      <c r="H477" s="30"/>
      <c r="I477" s="30"/>
    </row>
    <row r="478" spans="2:9" ht="15.75" customHeight="1" x14ac:dyDescent="0.25">
      <c r="B478" s="30"/>
      <c r="C478" s="30"/>
      <c r="D478" s="30"/>
      <c r="E478" s="30"/>
      <c r="F478" s="30"/>
      <c r="G478" s="30"/>
      <c r="H478" s="30"/>
      <c r="I478" s="30"/>
    </row>
    <row r="479" spans="2:9" ht="15.75" customHeight="1" x14ac:dyDescent="0.25">
      <c r="B479" s="30"/>
      <c r="C479" s="30"/>
      <c r="D479" s="30"/>
      <c r="E479" s="30"/>
      <c r="F479" s="30"/>
      <c r="G479" s="30"/>
      <c r="H479" s="30"/>
      <c r="I479" s="30"/>
    </row>
    <row r="480" spans="2:9" ht="15.75" customHeight="1" x14ac:dyDescent="0.25">
      <c r="B480" s="30"/>
      <c r="C480" s="30"/>
      <c r="D480" s="30"/>
      <c r="E480" s="30"/>
      <c r="F480" s="30"/>
      <c r="G480" s="30"/>
      <c r="H480" s="30"/>
      <c r="I480" s="30"/>
    </row>
    <row r="481" spans="2:9" ht="15.75" customHeight="1" x14ac:dyDescent="0.25">
      <c r="B481" s="30"/>
      <c r="C481" s="30"/>
      <c r="D481" s="30"/>
      <c r="E481" s="30"/>
      <c r="F481" s="30"/>
      <c r="G481" s="30"/>
      <c r="H481" s="30"/>
      <c r="I481" s="30"/>
    </row>
    <row r="482" spans="2:9" ht="15.75" customHeight="1" x14ac:dyDescent="0.25">
      <c r="B482" s="30"/>
      <c r="C482" s="30"/>
      <c r="D482" s="30"/>
      <c r="E482" s="30"/>
      <c r="F482" s="30"/>
      <c r="G482" s="30"/>
      <c r="H482" s="30"/>
      <c r="I482" s="30"/>
    </row>
    <row r="483" spans="2:9" ht="15.75" customHeight="1" x14ac:dyDescent="0.25">
      <c r="B483" s="30"/>
      <c r="C483" s="30"/>
      <c r="D483" s="30"/>
      <c r="E483" s="30"/>
      <c r="F483" s="30"/>
      <c r="G483" s="30"/>
      <c r="H483" s="30"/>
      <c r="I483" s="30"/>
    </row>
    <row r="484" spans="2:9" ht="15.75" customHeight="1" x14ac:dyDescent="0.25">
      <c r="B484" s="30"/>
      <c r="C484" s="30"/>
      <c r="D484" s="30"/>
      <c r="E484" s="30"/>
      <c r="F484" s="30"/>
      <c r="G484" s="30"/>
      <c r="H484" s="30"/>
      <c r="I484" s="30"/>
    </row>
    <row r="485" spans="2:9" ht="15.75" customHeight="1" x14ac:dyDescent="0.25">
      <c r="B485" s="30"/>
      <c r="C485" s="30"/>
      <c r="D485" s="30"/>
      <c r="E485" s="30"/>
      <c r="F485" s="30"/>
      <c r="G485" s="30"/>
      <c r="H485" s="30"/>
      <c r="I485" s="30"/>
    </row>
    <row r="486" spans="2:9" ht="15.75" customHeight="1" x14ac:dyDescent="0.25">
      <c r="B486" s="30"/>
      <c r="C486" s="30"/>
      <c r="D486" s="30"/>
      <c r="E486" s="30"/>
      <c r="F486" s="30"/>
      <c r="G486" s="30"/>
      <c r="H486" s="30"/>
      <c r="I486" s="30"/>
    </row>
    <row r="487" spans="2:9" ht="15.75" customHeight="1" x14ac:dyDescent="0.25">
      <c r="B487" s="30"/>
      <c r="C487" s="30"/>
      <c r="D487" s="30"/>
      <c r="E487" s="30"/>
      <c r="F487" s="30"/>
      <c r="G487" s="30"/>
      <c r="H487" s="30"/>
      <c r="I487" s="30"/>
    </row>
    <row r="488" spans="2:9" ht="15.75" customHeight="1" x14ac:dyDescent="0.25">
      <c r="B488" s="30"/>
      <c r="C488" s="30"/>
      <c r="D488" s="30"/>
      <c r="E488" s="30"/>
      <c r="F488" s="30"/>
      <c r="G488" s="30"/>
      <c r="H488" s="30"/>
      <c r="I488" s="30"/>
    </row>
    <row r="489" spans="2:9" ht="15.75" customHeight="1" x14ac:dyDescent="0.25">
      <c r="B489" s="30"/>
      <c r="C489" s="30"/>
      <c r="D489" s="30"/>
      <c r="E489" s="30"/>
      <c r="F489" s="30"/>
      <c r="G489" s="30"/>
      <c r="H489" s="30"/>
      <c r="I489" s="30"/>
    </row>
    <row r="490" spans="2:9" ht="15.75" customHeight="1" x14ac:dyDescent="0.25">
      <c r="B490" s="30"/>
      <c r="C490" s="30"/>
      <c r="D490" s="30"/>
      <c r="E490" s="30"/>
      <c r="F490" s="30"/>
      <c r="G490" s="30"/>
      <c r="H490" s="30"/>
      <c r="I490" s="30"/>
    </row>
    <row r="491" spans="2:9" ht="15.75" customHeight="1" x14ac:dyDescent="0.25">
      <c r="B491" s="30"/>
      <c r="C491" s="30"/>
      <c r="D491" s="30"/>
      <c r="E491" s="30"/>
      <c r="F491" s="30"/>
      <c r="G491" s="30"/>
      <c r="H491" s="30"/>
      <c r="I491" s="30"/>
    </row>
    <row r="492" spans="2:9" ht="15.75" customHeight="1" x14ac:dyDescent="0.25">
      <c r="B492" s="30"/>
      <c r="C492" s="30"/>
      <c r="D492" s="30"/>
      <c r="E492" s="30"/>
      <c r="F492" s="30"/>
      <c r="G492" s="30"/>
      <c r="H492" s="30"/>
      <c r="I492" s="30"/>
    </row>
    <row r="493" spans="2:9" ht="15.75" customHeight="1" x14ac:dyDescent="0.25">
      <c r="B493" s="30"/>
      <c r="C493" s="30"/>
      <c r="D493" s="30"/>
      <c r="E493" s="30"/>
      <c r="F493" s="30"/>
      <c r="G493" s="30"/>
      <c r="H493" s="30"/>
      <c r="I493" s="30"/>
    </row>
    <row r="494" spans="2:9" ht="15.75" customHeight="1" x14ac:dyDescent="0.25">
      <c r="B494" s="30"/>
      <c r="C494" s="30"/>
      <c r="D494" s="30"/>
      <c r="E494" s="30"/>
      <c r="F494" s="30"/>
      <c r="G494" s="30"/>
      <c r="H494" s="30"/>
      <c r="I494" s="30"/>
    </row>
    <row r="495" spans="2:9" ht="15.75" customHeight="1" x14ac:dyDescent="0.25">
      <c r="B495" s="30"/>
      <c r="C495" s="30"/>
      <c r="D495" s="30"/>
      <c r="E495" s="30"/>
      <c r="F495" s="30"/>
      <c r="G495" s="30"/>
      <c r="H495" s="30"/>
      <c r="I495" s="30"/>
    </row>
    <row r="496" spans="2:9" ht="15.75" customHeight="1" x14ac:dyDescent="0.25">
      <c r="B496" s="30"/>
      <c r="C496" s="30"/>
      <c r="D496" s="30"/>
      <c r="E496" s="30"/>
      <c r="F496" s="30"/>
      <c r="G496" s="30"/>
      <c r="H496" s="30"/>
      <c r="I496" s="30"/>
    </row>
    <row r="497" spans="2:9" ht="15.75" customHeight="1" x14ac:dyDescent="0.25">
      <c r="B497" s="30"/>
      <c r="C497" s="30"/>
      <c r="D497" s="30"/>
      <c r="E497" s="30"/>
      <c r="F497" s="30"/>
      <c r="G497" s="30"/>
      <c r="H497" s="30"/>
      <c r="I497" s="30"/>
    </row>
    <row r="498" spans="2:9" ht="15.75" customHeight="1" x14ac:dyDescent="0.25">
      <c r="B498" s="30"/>
      <c r="C498" s="30"/>
      <c r="D498" s="30"/>
      <c r="E498" s="30"/>
      <c r="F498" s="30"/>
      <c r="G498" s="30"/>
      <c r="H498" s="30"/>
      <c r="I498" s="30"/>
    </row>
    <row r="499" spans="2:9" ht="15.75" customHeight="1" x14ac:dyDescent="0.25">
      <c r="B499" s="30"/>
      <c r="C499" s="30"/>
      <c r="D499" s="30"/>
      <c r="E499" s="30"/>
      <c r="F499" s="30"/>
      <c r="G499" s="30"/>
      <c r="H499" s="30"/>
      <c r="I499" s="30"/>
    </row>
    <row r="500" spans="2:9" ht="15.75" customHeight="1" x14ac:dyDescent="0.25">
      <c r="B500" s="30"/>
      <c r="C500" s="30"/>
      <c r="D500" s="30"/>
      <c r="E500" s="30"/>
      <c r="F500" s="30"/>
      <c r="G500" s="30"/>
      <c r="H500" s="30"/>
      <c r="I500" s="30"/>
    </row>
    <row r="501" spans="2:9" ht="15.75" customHeight="1" x14ac:dyDescent="0.25">
      <c r="B501" s="30"/>
      <c r="C501" s="30"/>
      <c r="D501" s="30"/>
      <c r="E501" s="30"/>
      <c r="F501" s="30"/>
      <c r="G501" s="30"/>
      <c r="H501" s="30"/>
      <c r="I501" s="30"/>
    </row>
    <row r="502" spans="2:9" ht="15.75" customHeight="1" x14ac:dyDescent="0.25">
      <c r="B502" s="30"/>
      <c r="C502" s="30"/>
      <c r="D502" s="30"/>
      <c r="E502" s="30"/>
      <c r="F502" s="30"/>
      <c r="G502" s="30"/>
      <c r="H502" s="30"/>
      <c r="I502" s="30"/>
    </row>
    <row r="503" spans="2:9" ht="15.75" customHeight="1" x14ac:dyDescent="0.25">
      <c r="B503" s="30"/>
      <c r="C503" s="30"/>
      <c r="D503" s="30"/>
      <c r="E503" s="30"/>
      <c r="F503" s="30"/>
      <c r="G503" s="30"/>
      <c r="H503" s="30"/>
      <c r="I503" s="30"/>
    </row>
    <row r="504" spans="2:9" ht="15.75" customHeight="1" x14ac:dyDescent="0.25">
      <c r="B504" s="30"/>
      <c r="C504" s="30"/>
      <c r="D504" s="30"/>
      <c r="E504" s="30"/>
      <c r="F504" s="30"/>
      <c r="G504" s="30"/>
      <c r="H504" s="30"/>
      <c r="I504" s="30"/>
    </row>
    <row r="505" spans="2:9" ht="15.75" customHeight="1" x14ac:dyDescent="0.25">
      <c r="B505" s="30"/>
      <c r="C505" s="30"/>
      <c r="D505" s="30"/>
      <c r="E505" s="30"/>
      <c r="F505" s="30"/>
      <c r="G505" s="30"/>
      <c r="H505" s="30"/>
      <c r="I505" s="30"/>
    </row>
    <row r="506" spans="2:9" ht="15.75" customHeight="1" x14ac:dyDescent="0.25">
      <c r="B506" s="30"/>
      <c r="C506" s="30"/>
      <c r="D506" s="30"/>
      <c r="E506" s="30"/>
      <c r="F506" s="30"/>
      <c r="G506" s="30"/>
      <c r="H506" s="30"/>
      <c r="I506" s="30"/>
    </row>
    <row r="507" spans="2:9" ht="15.75" customHeight="1" x14ac:dyDescent="0.25">
      <c r="B507" s="30"/>
      <c r="C507" s="30"/>
      <c r="D507" s="30"/>
      <c r="E507" s="30"/>
      <c r="F507" s="30"/>
      <c r="G507" s="30"/>
      <c r="H507" s="30"/>
      <c r="I507" s="30"/>
    </row>
    <row r="508" spans="2:9" ht="15.75" customHeight="1" x14ac:dyDescent="0.25">
      <c r="B508" s="30"/>
      <c r="C508" s="30"/>
      <c r="D508" s="30"/>
      <c r="E508" s="30"/>
      <c r="F508" s="30"/>
      <c r="G508" s="30"/>
      <c r="H508" s="30"/>
      <c r="I508" s="30"/>
    </row>
    <row r="509" spans="2:9" ht="15.75" customHeight="1" x14ac:dyDescent="0.25">
      <c r="B509" s="30"/>
      <c r="C509" s="30"/>
      <c r="D509" s="30"/>
      <c r="E509" s="30"/>
      <c r="F509" s="30"/>
      <c r="G509" s="30"/>
      <c r="H509" s="30"/>
      <c r="I509" s="30"/>
    </row>
    <row r="510" spans="2:9" ht="15.75" customHeight="1" x14ac:dyDescent="0.25">
      <c r="B510" s="30"/>
      <c r="C510" s="30"/>
      <c r="D510" s="30"/>
      <c r="E510" s="30"/>
      <c r="F510" s="30"/>
      <c r="G510" s="30"/>
      <c r="H510" s="30"/>
      <c r="I510" s="30"/>
    </row>
    <row r="511" spans="2:9" ht="15.75" customHeight="1" x14ac:dyDescent="0.25">
      <c r="B511" s="30"/>
      <c r="C511" s="30"/>
      <c r="D511" s="30"/>
      <c r="E511" s="30"/>
      <c r="F511" s="30"/>
      <c r="G511" s="30"/>
      <c r="H511" s="30"/>
      <c r="I511" s="30"/>
    </row>
    <row r="512" spans="2:9" ht="15.75" customHeight="1" x14ac:dyDescent="0.25">
      <c r="B512" s="30"/>
      <c r="C512" s="30"/>
      <c r="D512" s="30"/>
      <c r="E512" s="30"/>
      <c r="F512" s="30"/>
      <c r="G512" s="30"/>
      <c r="H512" s="30"/>
      <c r="I512" s="30"/>
    </row>
    <row r="513" spans="2:9" ht="15.75" customHeight="1" x14ac:dyDescent="0.25">
      <c r="B513" s="30"/>
      <c r="C513" s="30"/>
      <c r="D513" s="30"/>
      <c r="E513" s="30"/>
      <c r="F513" s="30"/>
      <c r="G513" s="30"/>
      <c r="H513" s="30"/>
      <c r="I513" s="30"/>
    </row>
    <row r="514" spans="2:9" ht="15.75" customHeight="1" x14ac:dyDescent="0.25">
      <c r="B514" s="30"/>
      <c r="C514" s="30"/>
      <c r="D514" s="30"/>
      <c r="E514" s="30"/>
      <c r="F514" s="30"/>
      <c r="G514" s="30"/>
      <c r="H514" s="30"/>
      <c r="I514" s="30"/>
    </row>
    <row r="515" spans="2:9" ht="15.75" customHeight="1" x14ac:dyDescent="0.25">
      <c r="B515" s="30"/>
      <c r="C515" s="30"/>
      <c r="D515" s="30"/>
      <c r="E515" s="30"/>
      <c r="F515" s="30"/>
      <c r="G515" s="30"/>
      <c r="H515" s="30"/>
      <c r="I515" s="30"/>
    </row>
    <row r="516" spans="2:9" ht="15.75" customHeight="1" x14ac:dyDescent="0.25">
      <c r="B516" s="30"/>
      <c r="C516" s="30"/>
      <c r="D516" s="30"/>
      <c r="E516" s="30"/>
      <c r="F516" s="30"/>
      <c r="G516" s="30"/>
      <c r="H516" s="30"/>
      <c r="I516" s="30"/>
    </row>
    <row r="517" spans="2:9" ht="15.75" customHeight="1" x14ac:dyDescent="0.25">
      <c r="B517" s="30"/>
      <c r="C517" s="30"/>
      <c r="D517" s="30"/>
      <c r="E517" s="30"/>
      <c r="F517" s="30"/>
      <c r="G517" s="30"/>
      <c r="H517" s="30"/>
      <c r="I517" s="30"/>
    </row>
    <row r="518" spans="2:9" ht="15.75" customHeight="1" x14ac:dyDescent="0.25">
      <c r="B518" s="30"/>
      <c r="C518" s="30"/>
      <c r="D518" s="30"/>
      <c r="E518" s="30"/>
      <c r="F518" s="30"/>
      <c r="G518" s="30"/>
      <c r="H518" s="30"/>
      <c r="I518" s="30"/>
    </row>
    <row r="519" spans="2:9" ht="15.75" customHeight="1" x14ac:dyDescent="0.25">
      <c r="B519" s="30"/>
      <c r="C519" s="30"/>
      <c r="D519" s="30"/>
      <c r="E519" s="30"/>
      <c r="F519" s="30"/>
      <c r="G519" s="30"/>
      <c r="H519" s="30"/>
      <c r="I519" s="30"/>
    </row>
    <row r="520" spans="2:9" ht="15.75" customHeight="1" x14ac:dyDescent="0.25">
      <c r="B520" s="30"/>
      <c r="C520" s="30"/>
      <c r="D520" s="30"/>
      <c r="E520" s="30"/>
      <c r="F520" s="30"/>
      <c r="G520" s="30"/>
      <c r="H520" s="30"/>
      <c r="I520" s="30"/>
    </row>
    <row r="521" spans="2:9" ht="15.75" customHeight="1" x14ac:dyDescent="0.25">
      <c r="B521" s="30"/>
      <c r="C521" s="30"/>
      <c r="D521" s="30"/>
      <c r="E521" s="30"/>
      <c r="F521" s="30"/>
      <c r="G521" s="30"/>
      <c r="H521" s="30"/>
      <c r="I521" s="30"/>
    </row>
    <row r="522" spans="2:9" ht="15.75" customHeight="1" x14ac:dyDescent="0.25">
      <c r="B522" s="30"/>
      <c r="C522" s="30"/>
      <c r="D522" s="30"/>
      <c r="E522" s="30"/>
      <c r="F522" s="30"/>
      <c r="G522" s="30"/>
      <c r="H522" s="30"/>
      <c r="I522" s="30"/>
    </row>
    <row r="523" spans="2:9" ht="15.75" customHeight="1" x14ac:dyDescent="0.25">
      <c r="B523" s="30"/>
      <c r="C523" s="30"/>
      <c r="D523" s="30"/>
      <c r="E523" s="30"/>
      <c r="F523" s="30"/>
      <c r="G523" s="30"/>
      <c r="H523" s="30"/>
      <c r="I523" s="30"/>
    </row>
    <row r="524" spans="2:9" ht="15.75" customHeight="1" x14ac:dyDescent="0.25">
      <c r="B524" s="30"/>
      <c r="C524" s="30"/>
      <c r="D524" s="30"/>
      <c r="E524" s="30"/>
      <c r="F524" s="30"/>
      <c r="G524" s="30"/>
      <c r="H524" s="30"/>
      <c r="I524" s="30"/>
    </row>
    <row r="525" spans="2:9" ht="15.75" customHeight="1" x14ac:dyDescent="0.25">
      <c r="B525" s="30"/>
      <c r="C525" s="30"/>
      <c r="D525" s="30"/>
      <c r="E525" s="30"/>
      <c r="F525" s="30"/>
      <c r="G525" s="30"/>
      <c r="H525" s="30"/>
      <c r="I525" s="30"/>
    </row>
    <row r="526" spans="2:9" ht="15.75" customHeight="1" x14ac:dyDescent="0.25">
      <c r="B526" s="30"/>
      <c r="C526" s="30"/>
      <c r="D526" s="30"/>
      <c r="E526" s="30"/>
      <c r="F526" s="30"/>
      <c r="G526" s="30"/>
      <c r="H526" s="30"/>
      <c r="I526" s="30"/>
    </row>
    <row r="527" spans="2:9" ht="15.75" customHeight="1" x14ac:dyDescent="0.25">
      <c r="B527" s="30"/>
      <c r="C527" s="30"/>
      <c r="D527" s="30"/>
      <c r="E527" s="30"/>
      <c r="F527" s="30"/>
      <c r="G527" s="30"/>
      <c r="H527" s="30"/>
      <c r="I527" s="30"/>
    </row>
    <row r="528" spans="2:9" ht="15.75" customHeight="1" x14ac:dyDescent="0.25">
      <c r="B528" s="30"/>
      <c r="C528" s="30"/>
      <c r="D528" s="30"/>
      <c r="E528" s="30"/>
      <c r="F528" s="30"/>
      <c r="G528" s="30"/>
      <c r="H528" s="30"/>
      <c r="I528" s="30"/>
    </row>
    <row r="529" spans="2:9" ht="15.75" customHeight="1" x14ac:dyDescent="0.25">
      <c r="B529" s="30"/>
      <c r="C529" s="30"/>
      <c r="D529" s="30"/>
      <c r="E529" s="30"/>
      <c r="F529" s="30"/>
      <c r="G529" s="30"/>
      <c r="H529" s="30"/>
      <c r="I529" s="30"/>
    </row>
    <row r="530" spans="2:9" ht="15.75" customHeight="1" x14ac:dyDescent="0.25">
      <c r="B530" s="30"/>
      <c r="C530" s="30"/>
      <c r="D530" s="30"/>
      <c r="E530" s="30"/>
      <c r="F530" s="30"/>
      <c r="G530" s="30"/>
      <c r="H530" s="30"/>
      <c r="I530" s="30"/>
    </row>
    <row r="531" spans="2:9" ht="15.75" customHeight="1" x14ac:dyDescent="0.25">
      <c r="B531" s="30"/>
      <c r="C531" s="30"/>
      <c r="D531" s="30"/>
      <c r="E531" s="30"/>
      <c r="F531" s="30"/>
      <c r="G531" s="30"/>
      <c r="H531" s="30"/>
      <c r="I531" s="30"/>
    </row>
    <row r="532" spans="2:9" ht="15.75" customHeight="1" x14ac:dyDescent="0.25">
      <c r="B532" s="30"/>
      <c r="C532" s="30"/>
      <c r="D532" s="30"/>
      <c r="E532" s="30"/>
      <c r="F532" s="30"/>
      <c r="G532" s="30"/>
      <c r="H532" s="30"/>
      <c r="I532" s="30"/>
    </row>
    <row r="533" spans="2:9" ht="15.75" customHeight="1" x14ac:dyDescent="0.25">
      <c r="B533" s="30"/>
      <c r="C533" s="30"/>
      <c r="D533" s="30"/>
      <c r="E533" s="30"/>
      <c r="F533" s="30"/>
      <c r="G533" s="30"/>
      <c r="H533" s="30"/>
      <c r="I533" s="30"/>
    </row>
    <row r="534" spans="2:9" ht="15.75" customHeight="1" x14ac:dyDescent="0.25">
      <c r="B534" s="30"/>
      <c r="C534" s="30"/>
      <c r="D534" s="30"/>
      <c r="E534" s="30"/>
      <c r="F534" s="30"/>
      <c r="G534" s="30"/>
      <c r="H534" s="30"/>
      <c r="I534" s="30"/>
    </row>
    <row r="535" spans="2:9" ht="15.75" customHeight="1" x14ac:dyDescent="0.25">
      <c r="B535" s="30"/>
      <c r="C535" s="30"/>
      <c r="D535" s="30"/>
      <c r="E535" s="30"/>
      <c r="F535" s="30"/>
      <c r="G535" s="30"/>
      <c r="H535" s="30"/>
      <c r="I535" s="30"/>
    </row>
    <row r="536" spans="2:9" ht="15.75" customHeight="1" x14ac:dyDescent="0.25">
      <c r="B536" s="30"/>
      <c r="C536" s="30"/>
      <c r="D536" s="30"/>
      <c r="E536" s="30"/>
      <c r="F536" s="30"/>
      <c r="G536" s="30"/>
      <c r="H536" s="30"/>
      <c r="I536" s="30"/>
    </row>
    <row r="537" spans="2:9" ht="15.75" customHeight="1" x14ac:dyDescent="0.25">
      <c r="B537" s="30"/>
      <c r="C537" s="30"/>
      <c r="D537" s="30"/>
      <c r="E537" s="30"/>
      <c r="F537" s="30"/>
      <c r="G537" s="30"/>
      <c r="H537" s="30"/>
      <c r="I537" s="30"/>
    </row>
    <row r="538" spans="2:9" ht="15.75" customHeight="1" x14ac:dyDescent="0.25">
      <c r="B538" s="30"/>
      <c r="C538" s="30"/>
      <c r="D538" s="30"/>
      <c r="E538" s="30"/>
      <c r="F538" s="30"/>
      <c r="G538" s="30"/>
      <c r="H538" s="30"/>
      <c r="I538" s="30"/>
    </row>
    <row r="539" spans="2:9" ht="15.75" customHeight="1" x14ac:dyDescent="0.25">
      <c r="B539" s="30"/>
      <c r="C539" s="30"/>
      <c r="D539" s="30"/>
      <c r="E539" s="30"/>
      <c r="F539" s="30"/>
      <c r="G539" s="30"/>
      <c r="H539" s="30"/>
      <c r="I539" s="30"/>
    </row>
    <row r="540" spans="2:9" ht="15.75" customHeight="1" x14ac:dyDescent="0.25">
      <c r="B540" s="30"/>
      <c r="C540" s="30"/>
      <c r="D540" s="30"/>
      <c r="E540" s="30"/>
      <c r="F540" s="30"/>
      <c r="G540" s="30"/>
      <c r="H540" s="30"/>
      <c r="I540" s="30"/>
    </row>
    <row r="541" spans="2:9" ht="15.75" customHeight="1" x14ac:dyDescent="0.25">
      <c r="B541" s="30"/>
      <c r="C541" s="30"/>
      <c r="D541" s="30"/>
      <c r="E541" s="30"/>
      <c r="F541" s="30"/>
      <c r="G541" s="30"/>
      <c r="H541" s="30"/>
      <c r="I541" s="30"/>
    </row>
    <row r="542" spans="2:9" ht="15.75" customHeight="1" x14ac:dyDescent="0.25">
      <c r="B542" s="30"/>
      <c r="C542" s="30"/>
      <c r="D542" s="30"/>
      <c r="E542" s="30"/>
      <c r="F542" s="30"/>
      <c r="G542" s="30"/>
      <c r="H542" s="30"/>
      <c r="I542" s="30"/>
    </row>
    <row r="543" spans="2:9" ht="15.75" customHeight="1" x14ac:dyDescent="0.25">
      <c r="B543" s="30"/>
      <c r="C543" s="30"/>
      <c r="D543" s="30"/>
      <c r="E543" s="30"/>
      <c r="F543" s="30"/>
      <c r="G543" s="30"/>
      <c r="H543" s="30"/>
      <c r="I543" s="30"/>
    </row>
    <row r="544" spans="2:9" ht="15.75" customHeight="1" x14ac:dyDescent="0.25">
      <c r="B544" s="30"/>
      <c r="C544" s="30"/>
      <c r="D544" s="30"/>
      <c r="E544" s="30"/>
      <c r="F544" s="30"/>
      <c r="G544" s="30"/>
      <c r="H544" s="30"/>
      <c r="I544" s="30"/>
    </row>
    <row r="545" spans="2:9" ht="15.75" customHeight="1" x14ac:dyDescent="0.25">
      <c r="B545" s="30"/>
      <c r="C545" s="30"/>
      <c r="D545" s="30"/>
      <c r="E545" s="30"/>
      <c r="F545" s="30"/>
      <c r="G545" s="30"/>
      <c r="H545" s="30"/>
      <c r="I545" s="30"/>
    </row>
    <row r="546" spans="2:9" ht="15.75" customHeight="1" x14ac:dyDescent="0.25">
      <c r="B546" s="30"/>
      <c r="C546" s="30"/>
      <c r="D546" s="30"/>
      <c r="E546" s="30"/>
      <c r="F546" s="30"/>
      <c r="G546" s="30"/>
      <c r="H546" s="30"/>
      <c r="I546" s="30"/>
    </row>
    <row r="547" spans="2:9" ht="15.75" customHeight="1" x14ac:dyDescent="0.25">
      <c r="B547" s="30"/>
      <c r="C547" s="30"/>
      <c r="D547" s="30"/>
      <c r="E547" s="30"/>
      <c r="F547" s="30"/>
      <c r="G547" s="30"/>
      <c r="H547" s="30"/>
      <c r="I547" s="30"/>
    </row>
    <row r="548" spans="2:9" ht="15.75" customHeight="1" x14ac:dyDescent="0.25">
      <c r="B548" s="30"/>
      <c r="C548" s="30"/>
      <c r="D548" s="30"/>
      <c r="E548" s="30"/>
      <c r="F548" s="30"/>
      <c r="G548" s="30"/>
      <c r="H548" s="30"/>
      <c r="I548" s="30"/>
    </row>
    <row r="549" spans="2:9" ht="15.75" customHeight="1" x14ac:dyDescent="0.25">
      <c r="B549" s="30"/>
      <c r="C549" s="30"/>
      <c r="D549" s="30"/>
      <c r="E549" s="30"/>
      <c r="F549" s="30"/>
      <c r="G549" s="30"/>
      <c r="H549" s="30"/>
      <c r="I549" s="30"/>
    </row>
    <row r="550" spans="2:9" ht="15.75" customHeight="1" x14ac:dyDescent="0.25">
      <c r="B550" s="30"/>
      <c r="C550" s="30"/>
      <c r="D550" s="30"/>
      <c r="E550" s="30"/>
      <c r="F550" s="30"/>
      <c r="G550" s="30"/>
      <c r="H550" s="30"/>
      <c r="I550" s="30"/>
    </row>
    <row r="551" spans="2:9" ht="15.75" customHeight="1" x14ac:dyDescent="0.25">
      <c r="B551" s="30"/>
      <c r="C551" s="30"/>
      <c r="D551" s="30"/>
      <c r="E551" s="30"/>
      <c r="F551" s="30"/>
      <c r="G551" s="30"/>
      <c r="H551" s="30"/>
      <c r="I551" s="30"/>
    </row>
    <row r="552" spans="2:9" ht="15.75" customHeight="1" x14ac:dyDescent="0.25">
      <c r="B552" s="30"/>
      <c r="C552" s="30"/>
      <c r="D552" s="30"/>
      <c r="E552" s="30"/>
      <c r="F552" s="30"/>
      <c r="G552" s="30"/>
      <c r="H552" s="30"/>
      <c r="I552" s="30"/>
    </row>
    <row r="553" spans="2:9" ht="15.75" customHeight="1" x14ac:dyDescent="0.25">
      <c r="B553" s="30"/>
      <c r="C553" s="30"/>
      <c r="D553" s="30"/>
      <c r="E553" s="30"/>
      <c r="F553" s="30"/>
      <c r="G553" s="30"/>
      <c r="H553" s="30"/>
      <c r="I553" s="30"/>
    </row>
    <row r="554" spans="2:9" ht="15.75" customHeight="1" x14ac:dyDescent="0.25">
      <c r="B554" s="30"/>
      <c r="C554" s="30"/>
      <c r="D554" s="30"/>
      <c r="E554" s="30"/>
      <c r="F554" s="30"/>
      <c r="G554" s="30"/>
      <c r="H554" s="30"/>
      <c r="I554" s="30"/>
    </row>
    <row r="555" spans="2:9" ht="15.75" customHeight="1" x14ac:dyDescent="0.25">
      <c r="B555" s="30"/>
      <c r="C555" s="30"/>
      <c r="D555" s="30"/>
      <c r="E555" s="30"/>
      <c r="F555" s="30"/>
      <c r="G555" s="30"/>
      <c r="H555" s="30"/>
      <c r="I555" s="30"/>
    </row>
    <row r="556" spans="2:9" ht="15.75" customHeight="1" x14ac:dyDescent="0.25">
      <c r="B556" s="30"/>
      <c r="C556" s="30"/>
      <c r="D556" s="30"/>
      <c r="E556" s="30"/>
      <c r="F556" s="30"/>
      <c r="G556" s="30"/>
      <c r="H556" s="30"/>
      <c r="I556" s="30"/>
    </row>
    <row r="557" spans="2:9" ht="15.75" customHeight="1" x14ac:dyDescent="0.25">
      <c r="B557" s="30"/>
      <c r="C557" s="30"/>
      <c r="D557" s="30"/>
      <c r="E557" s="30"/>
      <c r="F557" s="30"/>
      <c r="G557" s="30"/>
      <c r="H557" s="30"/>
      <c r="I557" s="30"/>
    </row>
    <row r="558" spans="2:9" ht="15.75" customHeight="1" x14ac:dyDescent="0.25">
      <c r="B558" s="30"/>
      <c r="C558" s="30"/>
      <c r="D558" s="30"/>
      <c r="E558" s="30"/>
      <c r="F558" s="30"/>
      <c r="G558" s="30"/>
      <c r="H558" s="30"/>
      <c r="I558" s="30"/>
    </row>
    <row r="559" spans="2:9" ht="15.75" customHeight="1" x14ac:dyDescent="0.25">
      <c r="B559" s="30"/>
      <c r="C559" s="30"/>
      <c r="D559" s="30"/>
      <c r="E559" s="30"/>
      <c r="F559" s="30"/>
      <c r="G559" s="30"/>
      <c r="H559" s="30"/>
      <c r="I559" s="30"/>
    </row>
    <row r="560" spans="2:9" ht="15.75" customHeight="1" x14ac:dyDescent="0.25">
      <c r="B560" s="30"/>
      <c r="C560" s="30"/>
      <c r="D560" s="30"/>
      <c r="E560" s="30"/>
      <c r="F560" s="30"/>
      <c r="G560" s="30"/>
      <c r="H560" s="30"/>
      <c r="I560" s="30"/>
    </row>
    <row r="561" spans="2:9" ht="15.75" customHeight="1" x14ac:dyDescent="0.25">
      <c r="B561" s="30"/>
      <c r="C561" s="30"/>
      <c r="D561" s="30"/>
      <c r="E561" s="30"/>
      <c r="F561" s="30"/>
      <c r="G561" s="30"/>
      <c r="H561" s="30"/>
      <c r="I561" s="30"/>
    </row>
    <row r="562" spans="2:9" ht="15.75" customHeight="1" x14ac:dyDescent="0.25">
      <c r="B562" s="30"/>
      <c r="C562" s="30"/>
      <c r="D562" s="30"/>
      <c r="E562" s="30"/>
      <c r="F562" s="30"/>
      <c r="G562" s="30"/>
      <c r="H562" s="30"/>
      <c r="I562" s="30"/>
    </row>
    <row r="563" spans="2:9" ht="15.75" customHeight="1" x14ac:dyDescent="0.25">
      <c r="B563" s="30"/>
      <c r="C563" s="30"/>
      <c r="D563" s="30"/>
      <c r="E563" s="30"/>
      <c r="F563" s="30"/>
      <c r="G563" s="30"/>
      <c r="H563" s="30"/>
      <c r="I563" s="30"/>
    </row>
    <row r="564" spans="2:9" ht="15.75" customHeight="1" x14ac:dyDescent="0.25">
      <c r="B564" s="30"/>
      <c r="C564" s="30"/>
      <c r="D564" s="30"/>
      <c r="E564" s="30"/>
      <c r="F564" s="30"/>
      <c r="G564" s="30"/>
      <c r="H564" s="30"/>
      <c r="I564" s="30"/>
    </row>
    <row r="565" spans="2:9" ht="15.75" customHeight="1" x14ac:dyDescent="0.25">
      <c r="B565" s="30"/>
      <c r="C565" s="30"/>
      <c r="D565" s="30"/>
      <c r="E565" s="30"/>
      <c r="F565" s="30"/>
      <c r="G565" s="30"/>
      <c r="H565" s="30"/>
      <c r="I565" s="30"/>
    </row>
    <row r="566" spans="2:9" ht="15.75" customHeight="1" x14ac:dyDescent="0.25">
      <c r="B566" s="30"/>
      <c r="C566" s="30"/>
      <c r="D566" s="30"/>
      <c r="E566" s="30"/>
      <c r="F566" s="30"/>
      <c r="G566" s="30"/>
      <c r="H566" s="30"/>
      <c r="I566" s="30"/>
    </row>
    <row r="567" spans="2:9" ht="15.75" customHeight="1" x14ac:dyDescent="0.25">
      <c r="B567" s="30"/>
      <c r="C567" s="30"/>
      <c r="D567" s="30"/>
      <c r="E567" s="30"/>
      <c r="F567" s="30"/>
      <c r="G567" s="30"/>
      <c r="H567" s="30"/>
      <c r="I567" s="30"/>
    </row>
    <row r="568" spans="2:9" ht="15.75" customHeight="1" x14ac:dyDescent="0.25">
      <c r="B568" s="30"/>
      <c r="C568" s="30"/>
      <c r="D568" s="30"/>
      <c r="E568" s="30"/>
      <c r="F568" s="30"/>
      <c r="G568" s="30"/>
      <c r="H568" s="30"/>
      <c r="I568" s="30"/>
    </row>
    <row r="569" spans="2:9" ht="15.75" customHeight="1" x14ac:dyDescent="0.25">
      <c r="B569" s="30"/>
      <c r="C569" s="30"/>
      <c r="D569" s="30"/>
      <c r="E569" s="30"/>
      <c r="F569" s="30"/>
      <c r="G569" s="30"/>
      <c r="H569" s="30"/>
      <c r="I569" s="30"/>
    </row>
    <row r="570" spans="2:9" ht="15.75" customHeight="1" x14ac:dyDescent="0.25">
      <c r="B570" s="30"/>
      <c r="C570" s="30"/>
      <c r="D570" s="30"/>
      <c r="E570" s="30"/>
      <c r="F570" s="30"/>
      <c r="G570" s="30"/>
      <c r="H570" s="30"/>
      <c r="I570" s="30"/>
    </row>
    <row r="571" spans="2:9" ht="15.75" customHeight="1" x14ac:dyDescent="0.25">
      <c r="B571" s="30"/>
      <c r="C571" s="30"/>
      <c r="D571" s="30"/>
      <c r="E571" s="30"/>
      <c r="F571" s="30"/>
      <c r="G571" s="30"/>
      <c r="H571" s="30"/>
      <c r="I571" s="30"/>
    </row>
    <row r="572" spans="2:9" ht="15.75" customHeight="1" x14ac:dyDescent="0.25">
      <c r="B572" s="30"/>
      <c r="C572" s="30"/>
      <c r="D572" s="30"/>
      <c r="E572" s="30"/>
      <c r="F572" s="30"/>
      <c r="G572" s="30"/>
      <c r="H572" s="30"/>
      <c r="I572" s="30"/>
    </row>
    <row r="573" spans="2:9" ht="15.75" customHeight="1" x14ac:dyDescent="0.25">
      <c r="B573" s="30"/>
      <c r="C573" s="30"/>
      <c r="D573" s="30"/>
      <c r="E573" s="30"/>
      <c r="F573" s="30"/>
      <c r="G573" s="30"/>
      <c r="H573" s="30"/>
      <c r="I573" s="30"/>
    </row>
    <row r="574" spans="2:9" ht="15.75" customHeight="1" x14ac:dyDescent="0.25">
      <c r="B574" s="30"/>
      <c r="C574" s="30"/>
      <c r="D574" s="30"/>
      <c r="E574" s="30"/>
      <c r="F574" s="30"/>
      <c r="G574" s="30"/>
      <c r="H574" s="30"/>
      <c r="I574" s="30"/>
    </row>
    <row r="575" spans="2:9" ht="15.75" customHeight="1" x14ac:dyDescent="0.25">
      <c r="B575" s="30"/>
      <c r="C575" s="30"/>
      <c r="D575" s="30"/>
      <c r="E575" s="30"/>
      <c r="F575" s="30"/>
      <c r="G575" s="30"/>
      <c r="H575" s="30"/>
      <c r="I575" s="30"/>
    </row>
    <row r="576" spans="2:9" ht="15.75" customHeight="1" x14ac:dyDescent="0.25">
      <c r="B576" s="30"/>
      <c r="C576" s="30"/>
      <c r="D576" s="30"/>
      <c r="E576" s="30"/>
      <c r="F576" s="30"/>
      <c r="G576" s="30"/>
      <c r="H576" s="30"/>
      <c r="I576" s="30"/>
    </row>
    <row r="577" spans="2:9" ht="15.75" customHeight="1" x14ac:dyDescent="0.25">
      <c r="B577" s="30"/>
      <c r="C577" s="30"/>
      <c r="D577" s="30"/>
      <c r="E577" s="30"/>
      <c r="F577" s="30"/>
      <c r="G577" s="30"/>
      <c r="H577" s="30"/>
      <c r="I577" s="30"/>
    </row>
    <row r="578" spans="2:9" ht="15.75" customHeight="1" x14ac:dyDescent="0.25">
      <c r="B578" s="30"/>
      <c r="C578" s="30"/>
      <c r="D578" s="30"/>
      <c r="E578" s="30"/>
      <c r="F578" s="30"/>
      <c r="G578" s="30"/>
      <c r="H578" s="30"/>
      <c r="I578" s="30"/>
    </row>
    <row r="579" spans="2:9" ht="15.75" customHeight="1" x14ac:dyDescent="0.25">
      <c r="B579" s="30"/>
      <c r="C579" s="30"/>
      <c r="D579" s="30"/>
      <c r="E579" s="30"/>
      <c r="F579" s="30"/>
      <c r="G579" s="30"/>
      <c r="H579" s="30"/>
      <c r="I579" s="30"/>
    </row>
    <row r="580" spans="2:9" ht="15.75" customHeight="1" x14ac:dyDescent="0.25">
      <c r="B580" s="30"/>
      <c r="C580" s="30"/>
      <c r="D580" s="30"/>
      <c r="E580" s="30"/>
      <c r="F580" s="30"/>
      <c r="G580" s="30"/>
      <c r="H580" s="30"/>
      <c r="I580" s="30"/>
    </row>
    <row r="581" spans="2:9" ht="15.75" customHeight="1" x14ac:dyDescent="0.25">
      <c r="B581" s="30"/>
      <c r="C581" s="30"/>
      <c r="D581" s="30"/>
      <c r="E581" s="30"/>
      <c r="F581" s="30"/>
      <c r="G581" s="30"/>
      <c r="H581" s="30"/>
      <c r="I581" s="30"/>
    </row>
    <row r="582" spans="2:9" ht="15.75" customHeight="1" x14ac:dyDescent="0.25">
      <c r="B582" s="30"/>
      <c r="C582" s="30"/>
      <c r="D582" s="30"/>
      <c r="E582" s="30"/>
      <c r="F582" s="30"/>
      <c r="G582" s="30"/>
      <c r="H582" s="30"/>
      <c r="I582" s="30"/>
    </row>
    <row r="583" spans="2:9" ht="15.75" customHeight="1" x14ac:dyDescent="0.25">
      <c r="B583" s="30"/>
      <c r="C583" s="30"/>
      <c r="D583" s="30"/>
      <c r="E583" s="30"/>
      <c r="F583" s="30"/>
      <c r="G583" s="30"/>
      <c r="H583" s="30"/>
      <c r="I583" s="30"/>
    </row>
    <row r="584" spans="2:9" ht="15.75" customHeight="1" x14ac:dyDescent="0.25">
      <c r="B584" s="30"/>
      <c r="C584" s="30"/>
      <c r="D584" s="30"/>
      <c r="E584" s="30"/>
      <c r="F584" s="30"/>
      <c r="G584" s="30"/>
      <c r="H584" s="30"/>
      <c r="I584" s="30"/>
    </row>
    <row r="585" spans="2:9" ht="15.75" customHeight="1" x14ac:dyDescent="0.25">
      <c r="B585" s="30"/>
      <c r="C585" s="30"/>
      <c r="D585" s="30"/>
      <c r="E585" s="30"/>
      <c r="F585" s="30"/>
      <c r="G585" s="30"/>
      <c r="H585" s="30"/>
      <c r="I585" s="30"/>
    </row>
    <row r="586" spans="2:9" ht="15.75" customHeight="1" x14ac:dyDescent="0.25">
      <c r="B586" s="30"/>
      <c r="C586" s="30"/>
      <c r="D586" s="30"/>
      <c r="E586" s="30"/>
      <c r="F586" s="30"/>
      <c r="G586" s="30"/>
      <c r="H586" s="30"/>
      <c r="I586" s="30"/>
    </row>
    <row r="587" spans="2:9" ht="15.75" customHeight="1" x14ac:dyDescent="0.25">
      <c r="B587" s="30"/>
      <c r="C587" s="30"/>
      <c r="D587" s="30"/>
      <c r="E587" s="30"/>
      <c r="F587" s="30"/>
      <c r="G587" s="30"/>
      <c r="H587" s="30"/>
      <c r="I587" s="30"/>
    </row>
    <row r="588" spans="2:9" ht="15.75" customHeight="1" x14ac:dyDescent="0.25">
      <c r="B588" s="30"/>
      <c r="C588" s="30"/>
      <c r="D588" s="30"/>
      <c r="E588" s="30"/>
      <c r="F588" s="30"/>
      <c r="G588" s="30"/>
      <c r="H588" s="30"/>
      <c r="I588" s="30"/>
    </row>
    <row r="589" spans="2:9" ht="15.75" customHeight="1" x14ac:dyDescent="0.25">
      <c r="B589" s="30"/>
      <c r="C589" s="30"/>
      <c r="D589" s="30"/>
      <c r="E589" s="30"/>
      <c r="F589" s="30"/>
      <c r="G589" s="30"/>
      <c r="H589" s="30"/>
      <c r="I589" s="30"/>
    </row>
    <row r="590" spans="2:9" ht="15.75" customHeight="1" x14ac:dyDescent="0.25">
      <c r="B590" s="30"/>
      <c r="C590" s="30"/>
      <c r="D590" s="30"/>
      <c r="E590" s="30"/>
      <c r="F590" s="30"/>
      <c r="G590" s="30"/>
      <c r="H590" s="30"/>
      <c r="I590" s="30"/>
    </row>
    <row r="591" spans="2:9" ht="15.75" customHeight="1" x14ac:dyDescent="0.25">
      <c r="B591" s="30"/>
      <c r="C591" s="30"/>
      <c r="D591" s="30"/>
      <c r="E591" s="30"/>
      <c r="F591" s="30"/>
      <c r="G591" s="30"/>
      <c r="H591" s="30"/>
      <c r="I591" s="30"/>
    </row>
    <row r="592" spans="2:9" ht="15.75" customHeight="1" x14ac:dyDescent="0.25">
      <c r="B592" s="30"/>
      <c r="C592" s="30"/>
      <c r="D592" s="30"/>
      <c r="E592" s="30"/>
      <c r="F592" s="30"/>
      <c r="G592" s="30"/>
      <c r="H592" s="30"/>
      <c r="I592" s="30"/>
    </row>
    <row r="593" spans="2:9" ht="15.75" customHeight="1" x14ac:dyDescent="0.25">
      <c r="B593" s="30"/>
      <c r="C593" s="30"/>
      <c r="D593" s="30"/>
      <c r="E593" s="30"/>
      <c r="F593" s="30"/>
      <c r="G593" s="30"/>
      <c r="H593" s="30"/>
      <c r="I593" s="30"/>
    </row>
    <row r="594" spans="2:9" ht="15.75" customHeight="1" x14ac:dyDescent="0.25">
      <c r="B594" s="30"/>
      <c r="C594" s="30"/>
      <c r="D594" s="30"/>
      <c r="E594" s="30"/>
      <c r="F594" s="30"/>
      <c r="G594" s="30"/>
      <c r="H594" s="30"/>
      <c r="I594" s="30"/>
    </row>
    <row r="595" spans="2:9" ht="15.75" customHeight="1" x14ac:dyDescent="0.25">
      <c r="B595" s="30"/>
      <c r="C595" s="30"/>
      <c r="D595" s="30"/>
      <c r="E595" s="30"/>
      <c r="F595" s="30"/>
      <c r="G595" s="30"/>
      <c r="H595" s="30"/>
      <c r="I595" s="30"/>
    </row>
    <row r="596" spans="2:9" ht="15.75" customHeight="1" x14ac:dyDescent="0.25">
      <c r="B596" s="30"/>
      <c r="C596" s="30"/>
      <c r="D596" s="30"/>
      <c r="E596" s="30"/>
      <c r="F596" s="30"/>
      <c r="G596" s="30"/>
      <c r="H596" s="30"/>
      <c r="I596" s="30"/>
    </row>
    <row r="597" spans="2:9" ht="15.75" customHeight="1" x14ac:dyDescent="0.25">
      <c r="B597" s="30"/>
      <c r="C597" s="30"/>
      <c r="D597" s="30"/>
      <c r="E597" s="30"/>
      <c r="F597" s="30"/>
      <c r="G597" s="30"/>
      <c r="H597" s="30"/>
      <c r="I597" s="30"/>
    </row>
    <row r="598" spans="2:9" ht="15.75" customHeight="1" x14ac:dyDescent="0.25">
      <c r="B598" s="30"/>
      <c r="C598" s="30"/>
      <c r="D598" s="30"/>
      <c r="E598" s="30"/>
      <c r="F598" s="30"/>
      <c r="G598" s="30"/>
      <c r="H598" s="30"/>
      <c r="I598" s="30"/>
    </row>
    <row r="599" spans="2:9" ht="15.75" customHeight="1" x14ac:dyDescent="0.25">
      <c r="B599" s="30"/>
      <c r="C599" s="30"/>
      <c r="D599" s="30"/>
      <c r="E599" s="30"/>
      <c r="F599" s="30"/>
      <c r="G599" s="30"/>
      <c r="H599" s="30"/>
      <c r="I599" s="30"/>
    </row>
    <row r="600" spans="2:9" ht="15.75" customHeight="1" x14ac:dyDescent="0.25">
      <c r="B600" s="30"/>
      <c r="C600" s="30"/>
      <c r="D600" s="30"/>
      <c r="E600" s="30"/>
      <c r="F600" s="30"/>
      <c r="G600" s="30"/>
      <c r="H600" s="30"/>
      <c r="I600" s="30"/>
    </row>
    <row r="601" spans="2:9" ht="15.75" customHeight="1" x14ac:dyDescent="0.25">
      <c r="B601" s="30"/>
      <c r="C601" s="30"/>
      <c r="D601" s="30"/>
      <c r="E601" s="30"/>
      <c r="F601" s="30"/>
      <c r="G601" s="30"/>
      <c r="H601" s="30"/>
      <c r="I601" s="30"/>
    </row>
    <row r="602" spans="2:9" ht="15.75" customHeight="1" x14ac:dyDescent="0.25">
      <c r="B602" s="30"/>
      <c r="C602" s="30"/>
      <c r="D602" s="30"/>
      <c r="E602" s="30"/>
      <c r="F602" s="30"/>
      <c r="G602" s="30"/>
      <c r="H602" s="30"/>
      <c r="I602" s="30"/>
    </row>
    <row r="603" spans="2:9" ht="15.75" customHeight="1" x14ac:dyDescent="0.25">
      <c r="B603" s="30"/>
      <c r="C603" s="30"/>
      <c r="D603" s="30"/>
      <c r="E603" s="30"/>
      <c r="F603" s="30"/>
      <c r="G603" s="30"/>
      <c r="H603" s="30"/>
      <c r="I603" s="30"/>
    </row>
    <row r="604" spans="2:9" ht="15.75" customHeight="1" x14ac:dyDescent="0.25">
      <c r="B604" s="30"/>
      <c r="C604" s="30"/>
      <c r="D604" s="30"/>
      <c r="E604" s="30"/>
      <c r="F604" s="30"/>
      <c r="G604" s="30"/>
      <c r="H604" s="30"/>
      <c r="I604" s="30"/>
    </row>
    <row r="605" spans="2:9" ht="15.75" customHeight="1" x14ac:dyDescent="0.25">
      <c r="B605" s="30"/>
      <c r="C605" s="30"/>
      <c r="D605" s="30"/>
      <c r="E605" s="30"/>
      <c r="F605" s="30"/>
      <c r="G605" s="30"/>
      <c r="H605" s="30"/>
      <c r="I605" s="30"/>
    </row>
    <row r="606" spans="2:9" ht="15.75" customHeight="1" x14ac:dyDescent="0.25">
      <c r="B606" s="30"/>
      <c r="C606" s="30"/>
      <c r="D606" s="30"/>
      <c r="E606" s="30"/>
      <c r="F606" s="30"/>
      <c r="G606" s="30"/>
      <c r="H606" s="30"/>
      <c r="I606" s="30"/>
    </row>
    <row r="607" spans="2:9" ht="15.75" customHeight="1" x14ac:dyDescent="0.25">
      <c r="B607" s="30"/>
      <c r="C607" s="30"/>
      <c r="D607" s="30"/>
      <c r="E607" s="30"/>
      <c r="F607" s="30"/>
      <c r="G607" s="30"/>
      <c r="H607" s="30"/>
      <c r="I607" s="30"/>
    </row>
    <row r="608" spans="2:9" ht="15.75" customHeight="1" x14ac:dyDescent="0.25">
      <c r="B608" s="30"/>
      <c r="C608" s="30"/>
      <c r="D608" s="30"/>
      <c r="E608" s="30"/>
      <c r="F608" s="30"/>
      <c r="G608" s="30"/>
      <c r="H608" s="30"/>
      <c r="I608" s="30"/>
    </row>
    <row r="609" spans="2:9" ht="15.75" customHeight="1" x14ac:dyDescent="0.25">
      <c r="B609" s="30"/>
      <c r="C609" s="30"/>
      <c r="D609" s="30"/>
      <c r="E609" s="30"/>
      <c r="F609" s="30"/>
      <c r="G609" s="30"/>
      <c r="H609" s="30"/>
      <c r="I609" s="30"/>
    </row>
    <row r="610" spans="2:9" ht="15.75" customHeight="1" x14ac:dyDescent="0.25">
      <c r="B610" s="30"/>
      <c r="C610" s="30"/>
      <c r="D610" s="30"/>
      <c r="E610" s="30"/>
      <c r="F610" s="30"/>
      <c r="G610" s="30"/>
      <c r="H610" s="30"/>
      <c r="I610" s="30"/>
    </row>
    <row r="611" spans="2:9" ht="15.75" customHeight="1" x14ac:dyDescent="0.25">
      <c r="B611" s="30"/>
      <c r="C611" s="30"/>
      <c r="D611" s="30"/>
      <c r="E611" s="30"/>
      <c r="F611" s="30"/>
      <c r="G611" s="30"/>
      <c r="H611" s="30"/>
      <c r="I611" s="30"/>
    </row>
    <row r="612" spans="2:9" ht="15.75" customHeight="1" x14ac:dyDescent="0.25">
      <c r="B612" s="30"/>
      <c r="C612" s="30"/>
      <c r="D612" s="30"/>
      <c r="E612" s="30"/>
      <c r="F612" s="30"/>
      <c r="G612" s="30"/>
      <c r="H612" s="30"/>
      <c r="I612" s="30"/>
    </row>
    <row r="613" spans="2:9" ht="15.75" customHeight="1" x14ac:dyDescent="0.25">
      <c r="B613" s="30"/>
      <c r="C613" s="30"/>
      <c r="D613" s="30"/>
      <c r="E613" s="30"/>
      <c r="F613" s="30"/>
      <c r="G613" s="30"/>
      <c r="H613" s="30"/>
      <c r="I613" s="30"/>
    </row>
    <row r="614" spans="2:9" ht="15.75" customHeight="1" x14ac:dyDescent="0.25">
      <c r="B614" s="30"/>
      <c r="C614" s="30"/>
      <c r="D614" s="30"/>
      <c r="E614" s="30"/>
      <c r="F614" s="30"/>
      <c r="G614" s="30"/>
      <c r="H614" s="30"/>
      <c r="I614" s="30"/>
    </row>
    <row r="615" spans="2:9" ht="15.75" customHeight="1" x14ac:dyDescent="0.25">
      <c r="B615" s="30"/>
      <c r="C615" s="30"/>
      <c r="D615" s="30"/>
      <c r="E615" s="30"/>
      <c r="F615" s="30"/>
      <c r="G615" s="30"/>
      <c r="H615" s="30"/>
      <c r="I615" s="30"/>
    </row>
    <row r="616" spans="2:9" ht="15.75" customHeight="1" x14ac:dyDescent="0.25">
      <c r="B616" s="30"/>
      <c r="C616" s="30"/>
      <c r="D616" s="30"/>
      <c r="E616" s="30"/>
      <c r="F616" s="30"/>
      <c r="G616" s="30"/>
      <c r="H616" s="30"/>
      <c r="I616" s="30"/>
    </row>
    <row r="617" spans="2:9" ht="15.75" customHeight="1" x14ac:dyDescent="0.25">
      <c r="B617" s="30"/>
      <c r="C617" s="30"/>
      <c r="D617" s="30"/>
      <c r="E617" s="30"/>
      <c r="F617" s="30"/>
      <c r="G617" s="30"/>
      <c r="H617" s="30"/>
      <c r="I617" s="30"/>
    </row>
    <row r="618" spans="2:9" ht="15.75" customHeight="1" x14ac:dyDescent="0.25">
      <c r="B618" s="30"/>
      <c r="C618" s="30"/>
      <c r="D618" s="30"/>
      <c r="E618" s="30"/>
      <c r="F618" s="30"/>
      <c r="G618" s="30"/>
      <c r="H618" s="30"/>
      <c r="I618" s="30"/>
    </row>
    <row r="619" spans="2:9" ht="15.75" customHeight="1" x14ac:dyDescent="0.25">
      <c r="B619" s="30"/>
      <c r="C619" s="30"/>
      <c r="D619" s="30"/>
      <c r="E619" s="30"/>
      <c r="F619" s="30"/>
      <c r="G619" s="30"/>
      <c r="H619" s="30"/>
      <c r="I619" s="30"/>
    </row>
    <row r="620" spans="2:9" ht="15.75" customHeight="1" x14ac:dyDescent="0.25">
      <c r="B620" s="30"/>
      <c r="C620" s="30"/>
      <c r="D620" s="30"/>
      <c r="E620" s="30"/>
      <c r="F620" s="30"/>
      <c r="G620" s="30"/>
      <c r="H620" s="30"/>
      <c r="I620" s="30"/>
    </row>
    <row r="621" spans="2:9" ht="15.75" customHeight="1" x14ac:dyDescent="0.25">
      <c r="B621" s="30"/>
      <c r="C621" s="30"/>
      <c r="D621" s="30"/>
      <c r="E621" s="30"/>
      <c r="F621" s="30"/>
      <c r="G621" s="30"/>
      <c r="H621" s="30"/>
      <c r="I621" s="30"/>
    </row>
    <row r="622" spans="2:9" ht="15.75" customHeight="1" x14ac:dyDescent="0.25">
      <c r="B622" s="30"/>
      <c r="C622" s="30"/>
      <c r="D622" s="30"/>
      <c r="E622" s="30"/>
      <c r="F622" s="30"/>
      <c r="G622" s="30"/>
      <c r="H622" s="30"/>
      <c r="I622" s="30"/>
    </row>
    <row r="623" spans="2:9" ht="15.75" customHeight="1" x14ac:dyDescent="0.25">
      <c r="B623" s="30"/>
      <c r="C623" s="30"/>
      <c r="D623" s="30"/>
      <c r="E623" s="30"/>
      <c r="F623" s="30"/>
      <c r="G623" s="30"/>
      <c r="H623" s="30"/>
      <c r="I623" s="30"/>
    </row>
    <row r="624" spans="2:9" ht="15.75" customHeight="1" x14ac:dyDescent="0.25">
      <c r="B624" s="30"/>
      <c r="C624" s="30"/>
      <c r="D624" s="30"/>
      <c r="E624" s="30"/>
      <c r="F624" s="30"/>
      <c r="G624" s="30"/>
      <c r="H624" s="30"/>
      <c r="I624" s="30"/>
    </row>
    <row r="625" spans="2:9" ht="15.75" customHeight="1" x14ac:dyDescent="0.25">
      <c r="B625" s="30"/>
      <c r="C625" s="30"/>
      <c r="D625" s="30"/>
      <c r="E625" s="30"/>
      <c r="F625" s="30"/>
      <c r="G625" s="30"/>
      <c r="H625" s="30"/>
      <c r="I625" s="30"/>
    </row>
    <row r="626" spans="2:9" ht="15.75" customHeight="1" x14ac:dyDescent="0.25">
      <c r="B626" s="30"/>
      <c r="C626" s="30"/>
      <c r="D626" s="30"/>
      <c r="E626" s="30"/>
      <c r="F626" s="30"/>
      <c r="G626" s="30"/>
      <c r="H626" s="30"/>
      <c r="I626" s="30"/>
    </row>
    <row r="627" spans="2:9" ht="15.75" customHeight="1" x14ac:dyDescent="0.25">
      <c r="B627" s="30"/>
      <c r="C627" s="30"/>
      <c r="D627" s="30"/>
      <c r="E627" s="30"/>
      <c r="F627" s="30"/>
      <c r="G627" s="30"/>
      <c r="H627" s="30"/>
      <c r="I627" s="30"/>
    </row>
    <row r="628" spans="2:9" ht="15.75" customHeight="1" x14ac:dyDescent="0.25">
      <c r="B628" s="30"/>
      <c r="C628" s="30"/>
      <c r="D628" s="30"/>
      <c r="E628" s="30"/>
      <c r="F628" s="30"/>
      <c r="G628" s="30"/>
      <c r="H628" s="30"/>
      <c r="I628" s="30"/>
    </row>
    <row r="629" spans="2:9" ht="15.75" customHeight="1" x14ac:dyDescent="0.25">
      <c r="B629" s="30"/>
      <c r="C629" s="30"/>
      <c r="D629" s="30"/>
      <c r="E629" s="30"/>
      <c r="F629" s="30"/>
      <c r="G629" s="30"/>
      <c r="H629" s="30"/>
      <c r="I629" s="30"/>
    </row>
    <row r="630" spans="2:9" ht="15.75" customHeight="1" x14ac:dyDescent="0.25">
      <c r="B630" s="30"/>
      <c r="C630" s="30"/>
      <c r="D630" s="30"/>
      <c r="E630" s="30"/>
      <c r="F630" s="30"/>
      <c r="G630" s="30"/>
      <c r="H630" s="30"/>
      <c r="I630" s="30"/>
    </row>
    <row r="631" spans="2:9" ht="15.75" customHeight="1" x14ac:dyDescent="0.25">
      <c r="B631" s="30"/>
      <c r="C631" s="30"/>
      <c r="D631" s="30"/>
      <c r="E631" s="30"/>
      <c r="F631" s="30"/>
      <c r="G631" s="30"/>
      <c r="H631" s="30"/>
      <c r="I631" s="30"/>
    </row>
    <row r="632" spans="2:9" ht="15.75" customHeight="1" x14ac:dyDescent="0.25">
      <c r="B632" s="30"/>
      <c r="C632" s="30"/>
      <c r="D632" s="30"/>
      <c r="E632" s="30"/>
      <c r="F632" s="30"/>
      <c r="G632" s="30"/>
      <c r="H632" s="30"/>
      <c r="I632" s="30"/>
    </row>
    <row r="633" spans="2:9" ht="15.75" customHeight="1" x14ac:dyDescent="0.25">
      <c r="B633" s="30"/>
      <c r="C633" s="30"/>
      <c r="D633" s="30"/>
      <c r="E633" s="30"/>
      <c r="F633" s="30"/>
      <c r="G633" s="30"/>
      <c r="H633" s="30"/>
      <c r="I633" s="30"/>
    </row>
    <row r="634" spans="2:9" ht="15.75" customHeight="1" x14ac:dyDescent="0.25">
      <c r="B634" s="30"/>
      <c r="C634" s="30"/>
      <c r="D634" s="30"/>
      <c r="E634" s="30"/>
      <c r="F634" s="30"/>
      <c r="G634" s="30"/>
      <c r="H634" s="30"/>
      <c r="I634" s="30"/>
    </row>
    <row r="635" spans="2:9" ht="15.75" customHeight="1" x14ac:dyDescent="0.25">
      <c r="B635" s="30"/>
      <c r="C635" s="30"/>
      <c r="D635" s="30"/>
      <c r="E635" s="30"/>
      <c r="F635" s="30"/>
      <c r="G635" s="30"/>
      <c r="H635" s="30"/>
      <c r="I635" s="30"/>
    </row>
    <row r="636" spans="2:9" ht="15.75" customHeight="1" x14ac:dyDescent="0.25">
      <c r="B636" s="30"/>
      <c r="C636" s="30"/>
      <c r="D636" s="30"/>
      <c r="E636" s="30"/>
      <c r="F636" s="30"/>
      <c r="G636" s="30"/>
      <c r="H636" s="30"/>
      <c r="I636" s="30"/>
    </row>
    <row r="637" spans="2:9" ht="15.75" customHeight="1" x14ac:dyDescent="0.25">
      <c r="B637" s="30"/>
      <c r="C637" s="30"/>
      <c r="D637" s="30"/>
      <c r="E637" s="30"/>
      <c r="F637" s="30"/>
      <c r="G637" s="30"/>
      <c r="H637" s="30"/>
      <c r="I637" s="30"/>
    </row>
    <row r="638" spans="2:9" ht="15.75" customHeight="1" x14ac:dyDescent="0.25">
      <c r="B638" s="30"/>
      <c r="C638" s="30"/>
      <c r="D638" s="30"/>
      <c r="E638" s="30"/>
      <c r="F638" s="30"/>
      <c r="G638" s="30"/>
      <c r="H638" s="30"/>
      <c r="I638" s="30"/>
    </row>
    <row r="639" spans="2:9" ht="15.75" customHeight="1" x14ac:dyDescent="0.25">
      <c r="B639" s="30"/>
      <c r="C639" s="30"/>
      <c r="D639" s="30"/>
      <c r="E639" s="30"/>
      <c r="F639" s="30"/>
      <c r="G639" s="30"/>
      <c r="H639" s="30"/>
      <c r="I639" s="30"/>
    </row>
    <row r="640" spans="2:9" ht="15.75" customHeight="1" x14ac:dyDescent="0.25">
      <c r="B640" s="30"/>
      <c r="C640" s="30"/>
      <c r="D640" s="30"/>
      <c r="E640" s="30"/>
      <c r="F640" s="30"/>
      <c r="G640" s="30"/>
      <c r="H640" s="30"/>
      <c r="I640" s="30"/>
    </row>
    <row r="641" spans="2:9" ht="15.75" customHeight="1" x14ac:dyDescent="0.25">
      <c r="B641" s="30"/>
      <c r="C641" s="30"/>
      <c r="D641" s="30"/>
      <c r="E641" s="30"/>
      <c r="F641" s="30"/>
      <c r="G641" s="30"/>
      <c r="H641" s="30"/>
      <c r="I641" s="30"/>
    </row>
    <row r="642" spans="2:9" ht="15.75" customHeight="1" x14ac:dyDescent="0.25">
      <c r="B642" s="30"/>
      <c r="C642" s="30"/>
      <c r="D642" s="30"/>
      <c r="E642" s="30"/>
      <c r="F642" s="30"/>
      <c r="G642" s="30"/>
      <c r="H642" s="30"/>
      <c r="I642" s="30"/>
    </row>
    <row r="643" spans="2:9" ht="15.75" customHeight="1" x14ac:dyDescent="0.25">
      <c r="B643" s="30"/>
      <c r="C643" s="30"/>
      <c r="D643" s="30"/>
      <c r="E643" s="30"/>
      <c r="F643" s="30"/>
      <c r="G643" s="30"/>
      <c r="H643" s="30"/>
      <c r="I643" s="30"/>
    </row>
    <row r="644" spans="2:9" ht="15.75" customHeight="1" x14ac:dyDescent="0.25">
      <c r="B644" s="30"/>
      <c r="C644" s="30"/>
      <c r="D644" s="30"/>
      <c r="E644" s="30"/>
      <c r="F644" s="30"/>
      <c r="G644" s="30"/>
      <c r="H644" s="30"/>
      <c r="I644" s="30"/>
    </row>
    <row r="645" spans="2:9" ht="15.75" customHeight="1" x14ac:dyDescent="0.25">
      <c r="B645" s="30"/>
      <c r="C645" s="30"/>
      <c r="D645" s="30"/>
      <c r="E645" s="30"/>
      <c r="F645" s="30"/>
      <c r="G645" s="30"/>
      <c r="H645" s="30"/>
      <c r="I645" s="30"/>
    </row>
    <row r="646" spans="2:9" ht="15.75" customHeight="1" x14ac:dyDescent="0.25">
      <c r="B646" s="30"/>
      <c r="C646" s="30"/>
      <c r="D646" s="30"/>
      <c r="E646" s="30"/>
      <c r="F646" s="30"/>
      <c r="G646" s="30"/>
      <c r="H646" s="30"/>
      <c r="I646" s="30"/>
    </row>
    <row r="647" spans="2:9" ht="15.75" customHeight="1" x14ac:dyDescent="0.25">
      <c r="B647" s="30"/>
      <c r="C647" s="30"/>
      <c r="D647" s="30"/>
      <c r="E647" s="30"/>
      <c r="F647" s="30"/>
      <c r="G647" s="30"/>
      <c r="H647" s="30"/>
      <c r="I647" s="30"/>
    </row>
    <row r="648" spans="2:9" ht="15.75" customHeight="1" x14ac:dyDescent="0.25">
      <c r="B648" s="30"/>
      <c r="C648" s="30"/>
      <c r="D648" s="30"/>
      <c r="E648" s="30"/>
      <c r="F648" s="30"/>
      <c r="G648" s="30"/>
      <c r="H648" s="30"/>
      <c r="I648" s="30"/>
    </row>
    <row r="649" spans="2:9" ht="15.75" customHeight="1" x14ac:dyDescent="0.25">
      <c r="B649" s="30"/>
      <c r="C649" s="30"/>
      <c r="D649" s="30"/>
      <c r="E649" s="30"/>
      <c r="F649" s="30"/>
      <c r="G649" s="30"/>
      <c r="H649" s="30"/>
      <c r="I649" s="30"/>
    </row>
    <row r="650" spans="2:9" ht="15.75" customHeight="1" x14ac:dyDescent="0.25">
      <c r="B650" s="30"/>
      <c r="C650" s="30"/>
      <c r="D650" s="30"/>
      <c r="E650" s="30"/>
      <c r="F650" s="30"/>
      <c r="G650" s="30"/>
      <c r="H650" s="30"/>
      <c r="I650" s="30"/>
    </row>
    <row r="651" spans="2:9" ht="15.75" customHeight="1" x14ac:dyDescent="0.25">
      <c r="B651" s="30"/>
      <c r="C651" s="30"/>
      <c r="D651" s="30"/>
      <c r="E651" s="30"/>
      <c r="F651" s="30"/>
      <c r="G651" s="30"/>
      <c r="H651" s="30"/>
      <c r="I651" s="30"/>
    </row>
    <row r="652" spans="2:9" ht="15.75" customHeight="1" x14ac:dyDescent="0.25">
      <c r="B652" s="30"/>
      <c r="C652" s="30"/>
      <c r="D652" s="30"/>
      <c r="E652" s="30"/>
      <c r="F652" s="30"/>
      <c r="G652" s="30"/>
      <c r="H652" s="30"/>
      <c r="I652" s="30"/>
    </row>
    <row r="653" spans="2:9" ht="15.75" customHeight="1" x14ac:dyDescent="0.25">
      <c r="B653" s="30"/>
      <c r="C653" s="30"/>
      <c r="D653" s="30"/>
      <c r="E653" s="30"/>
      <c r="F653" s="30"/>
      <c r="G653" s="30"/>
      <c r="H653" s="30"/>
      <c r="I653" s="30"/>
    </row>
    <row r="654" spans="2:9" ht="15.75" customHeight="1" x14ac:dyDescent="0.25">
      <c r="B654" s="30"/>
      <c r="C654" s="30"/>
      <c r="D654" s="30"/>
      <c r="E654" s="30"/>
      <c r="F654" s="30"/>
      <c r="G654" s="30"/>
      <c r="H654" s="30"/>
      <c r="I654" s="30"/>
    </row>
    <row r="655" spans="2:9" ht="15.75" customHeight="1" x14ac:dyDescent="0.25">
      <c r="B655" s="30"/>
      <c r="C655" s="30"/>
      <c r="D655" s="30"/>
      <c r="E655" s="30"/>
      <c r="F655" s="30"/>
      <c r="G655" s="30"/>
      <c r="H655" s="30"/>
      <c r="I655" s="30"/>
    </row>
    <row r="656" spans="2:9" ht="15.75" customHeight="1" x14ac:dyDescent="0.25">
      <c r="B656" s="30"/>
      <c r="C656" s="30"/>
      <c r="D656" s="30"/>
      <c r="E656" s="30"/>
      <c r="F656" s="30"/>
      <c r="G656" s="30"/>
      <c r="H656" s="30"/>
      <c r="I656" s="30"/>
    </row>
    <row r="657" spans="2:9" ht="15.75" customHeight="1" x14ac:dyDescent="0.25">
      <c r="B657" s="30"/>
      <c r="C657" s="30"/>
      <c r="D657" s="30"/>
      <c r="E657" s="30"/>
      <c r="F657" s="30"/>
      <c r="G657" s="30"/>
      <c r="H657" s="30"/>
      <c r="I657" s="30"/>
    </row>
    <row r="658" spans="2:9" ht="15.75" customHeight="1" x14ac:dyDescent="0.25">
      <c r="B658" s="30"/>
      <c r="C658" s="30"/>
      <c r="D658" s="30"/>
      <c r="E658" s="30"/>
      <c r="F658" s="30"/>
      <c r="G658" s="30"/>
      <c r="H658" s="30"/>
      <c r="I658" s="30"/>
    </row>
    <row r="659" spans="2:9" ht="15.75" customHeight="1" x14ac:dyDescent="0.25">
      <c r="B659" s="30"/>
      <c r="C659" s="30"/>
      <c r="D659" s="30"/>
      <c r="E659" s="30"/>
      <c r="F659" s="30"/>
      <c r="G659" s="30"/>
      <c r="H659" s="30"/>
      <c r="I659" s="30"/>
    </row>
    <row r="660" spans="2:9" ht="15.75" customHeight="1" x14ac:dyDescent="0.25">
      <c r="B660" s="30"/>
      <c r="C660" s="30"/>
      <c r="D660" s="30"/>
      <c r="E660" s="30"/>
      <c r="F660" s="30"/>
      <c r="G660" s="30"/>
      <c r="H660" s="30"/>
      <c r="I660" s="30"/>
    </row>
    <row r="661" spans="2:9" ht="15.75" customHeight="1" x14ac:dyDescent="0.25">
      <c r="B661" s="30"/>
      <c r="C661" s="30"/>
      <c r="D661" s="30"/>
      <c r="E661" s="30"/>
      <c r="F661" s="30"/>
      <c r="G661" s="30"/>
      <c r="H661" s="30"/>
      <c r="I661" s="30"/>
    </row>
    <row r="662" spans="2:9" ht="15.75" customHeight="1" x14ac:dyDescent="0.25">
      <c r="B662" s="30"/>
      <c r="C662" s="30"/>
      <c r="D662" s="30"/>
      <c r="E662" s="30"/>
      <c r="F662" s="30"/>
      <c r="G662" s="30"/>
      <c r="H662" s="30"/>
      <c r="I662" s="30"/>
    </row>
    <row r="663" spans="2:9" ht="15.75" customHeight="1" x14ac:dyDescent="0.25">
      <c r="B663" s="30"/>
      <c r="C663" s="30"/>
      <c r="D663" s="30"/>
      <c r="E663" s="30"/>
      <c r="F663" s="30"/>
      <c r="G663" s="30"/>
      <c r="H663" s="30"/>
      <c r="I663" s="30"/>
    </row>
    <row r="664" spans="2:9" ht="15.75" customHeight="1" x14ac:dyDescent="0.25">
      <c r="B664" s="30"/>
      <c r="C664" s="30"/>
      <c r="D664" s="30"/>
      <c r="E664" s="30"/>
      <c r="F664" s="30"/>
      <c r="G664" s="30"/>
      <c r="H664" s="30"/>
      <c r="I664" s="30"/>
    </row>
    <row r="665" spans="2:9" ht="15.75" customHeight="1" x14ac:dyDescent="0.25">
      <c r="B665" s="30"/>
      <c r="C665" s="30"/>
      <c r="D665" s="30"/>
      <c r="E665" s="30"/>
      <c r="F665" s="30"/>
      <c r="G665" s="30"/>
      <c r="H665" s="30"/>
      <c r="I665" s="30"/>
    </row>
    <row r="666" spans="2:9" ht="15.75" customHeight="1" x14ac:dyDescent="0.25">
      <c r="B666" s="30"/>
      <c r="C666" s="30"/>
      <c r="D666" s="30"/>
      <c r="E666" s="30"/>
      <c r="F666" s="30"/>
      <c r="G666" s="30"/>
      <c r="H666" s="30"/>
      <c r="I666" s="30"/>
    </row>
    <row r="667" spans="2:9" ht="15.75" customHeight="1" x14ac:dyDescent="0.25">
      <c r="B667" s="30"/>
      <c r="C667" s="30"/>
      <c r="D667" s="30"/>
      <c r="E667" s="30"/>
      <c r="F667" s="30"/>
      <c r="G667" s="30"/>
      <c r="H667" s="30"/>
      <c r="I667" s="30"/>
    </row>
    <row r="668" spans="2:9" ht="15.75" customHeight="1" x14ac:dyDescent="0.25">
      <c r="B668" s="30"/>
      <c r="C668" s="30"/>
      <c r="D668" s="30"/>
      <c r="E668" s="30"/>
      <c r="F668" s="30"/>
      <c r="G668" s="30"/>
      <c r="H668" s="30"/>
      <c r="I668" s="30"/>
    </row>
    <row r="669" spans="2:9" ht="15.75" customHeight="1" x14ac:dyDescent="0.25">
      <c r="B669" s="30"/>
      <c r="C669" s="30"/>
      <c r="D669" s="30"/>
      <c r="E669" s="30"/>
      <c r="F669" s="30"/>
      <c r="G669" s="30"/>
      <c r="H669" s="30"/>
      <c r="I669" s="30"/>
    </row>
    <row r="670" spans="2:9" ht="15.75" customHeight="1" x14ac:dyDescent="0.25">
      <c r="B670" s="30"/>
      <c r="C670" s="30"/>
      <c r="D670" s="30"/>
      <c r="E670" s="30"/>
      <c r="F670" s="30"/>
      <c r="G670" s="30"/>
      <c r="H670" s="30"/>
      <c r="I670" s="30"/>
    </row>
    <row r="671" spans="2:9" ht="15.75" customHeight="1" x14ac:dyDescent="0.25">
      <c r="B671" s="30"/>
      <c r="C671" s="30"/>
      <c r="D671" s="30"/>
      <c r="E671" s="30"/>
      <c r="F671" s="30"/>
      <c r="G671" s="30"/>
      <c r="H671" s="30"/>
      <c r="I671" s="30"/>
    </row>
    <row r="672" spans="2:9" ht="15.75" customHeight="1" x14ac:dyDescent="0.25">
      <c r="B672" s="30"/>
      <c r="C672" s="30"/>
      <c r="D672" s="30"/>
      <c r="E672" s="30"/>
      <c r="F672" s="30"/>
      <c r="G672" s="30"/>
      <c r="H672" s="30"/>
      <c r="I672" s="30"/>
    </row>
    <row r="673" spans="2:9" ht="15.75" customHeight="1" x14ac:dyDescent="0.25">
      <c r="B673" s="30"/>
      <c r="C673" s="30"/>
      <c r="D673" s="30"/>
      <c r="E673" s="30"/>
      <c r="F673" s="30"/>
      <c r="G673" s="30"/>
      <c r="H673" s="30"/>
      <c r="I673" s="30"/>
    </row>
    <row r="674" spans="2:9" ht="15.75" customHeight="1" x14ac:dyDescent="0.25">
      <c r="B674" s="30"/>
      <c r="C674" s="30"/>
      <c r="D674" s="30"/>
      <c r="E674" s="30"/>
      <c r="F674" s="30"/>
      <c r="G674" s="30"/>
      <c r="H674" s="30"/>
      <c r="I674" s="30"/>
    </row>
    <row r="675" spans="2:9" ht="15.75" customHeight="1" x14ac:dyDescent="0.25">
      <c r="B675" s="30"/>
      <c r="C675" s="30"/>
      <c r="D675" s="30"/>
      <c r="E675" s="30"/>
      <c r="F675" s="30"/>
      <c r="G675" s="30"/>
      <c r="H675" s="30"/>
      <c r="I675" s="30"/>
    </row>
    <row r="676" spans="2:9" ht="15.75" customHeight="1" x14ac:dyDescent="0.25">
      <c r="B676" s="30"/>
      <c r="C676" s="30"/>
      <c r="D676" s="30"/>
      <c r="E676" s="30"/>
      <c r="F676" s="30"/>
      <c r="G676" s="30"/>
      <c r="H676" s="30"/>
      <c r="I676" s="30"/>
    </row>
    <row r="677" spans="2:9" ht="15.75" customHeight="1" x14ac:dyDescent="0.25">
      <c r="B677" s="30"/>
      <c r="C677" s="30"/>
      <c r="D677" s="30"/>
      <c r="E677" s="30"/>
      <c r="F677" s="30"/>
      <c r="G677" s="30"/>
      <c r="H677" s="30"/>
      <c r="I677" s="30"/>
    </row>
    <row r="678" spans="2:9" ht="15.75" customHeight="1" x14ac:dyDescent="0.25">
      <c r="B678" s="30"/>
      <c r="C678" s="30"/>
      <c r="D678" s="30"/>
      <c r="E678" s="30"/>
      <c r="F678" s="30"/>
      <c r="G678" s="30"/>
      <c r="H678" s="30"/>
      <c r="I678" s="30"/>
    </row>
    <row r="679" spans="2:9" ht="15.75" customHeight="1" x14ac:dyDescent="0.25">
      <c r="B679" s="30"/>
      <c r="C679" s="30"/>
      <c r="D679" s="30"/>
      <c r="E679" s="30"/>
      <c r="F679" s="30"/>
      <c r="G679" s="30"/>
      <c r="H679" s="30"/>
      <c r="I679" s="30"/>
    </row>
    <row r="680" spans="2:9" ht="15.75" customHeight="1" x14ac:dyDescent="0.25">
      <c r="B680" s="30"/>
      <c r="C680" s="30"/>
      <c r="D680" s="30"/>
      <c r="E680" s="30"/>
      <c r="F680" s="30"/>
      <c r="G680" s="30"/>
      <c r="H680" s="30"/>
      <c r="I680" s="30"/>
    </row>
    <row r="681" spans="2:9" ht="15.75" customHeight="1" x14ac:dyDescent="0.25">
      <c r="B681" s="30"/>
      <c r="C681" s="30"/>
      <c r="D681" s="30"/>
      <c r="E681" s="30"/>
      <c r="F681" s="30"/>
      <c r="G681" s="30"/>
      <c r="H681" s="30"/>
      <c r="I681" s="30"/>
    </row>
    <row r="682" spans="2:9" ht="15.75" customHeight="1" x14ac:dyDescent="0.25">
      <c r="B682" s="30"/>
      <c r="C682" s="30"/>
      <c r="D682" s="30"/>
      <c r="E682" s="30"/>
      <c r="F682" s="30"/>
      <c r="G682" s="30"/>
      <c r="H682" s="30"/>
      <c r="I682" s="30"/>
    </row>
    <row r="683" spans="2:9" ht="15.75" customHeight="1" x14ac:dyDescent="0.25">
      <c r="B683" s="30"/>
      <c r="C683" s="30"/>
      <c r="D683" s="30"/>
      <c r="E683" s="30"/>
      <c r="F683" s="30"/>
      <c r="G683" s="30"/>
      <c r="H683" s="30"/>
      <c r="I683" s="30"/>
    </row>
    <row r="684" spans="2:9" ht="15.75" customHeight="1" x14ac:dyDescent="0.25">
      <c r="B684" s="30"/>
      <c r="C684" s="30"/>
      <c r="D684" s="30"/>
      <c r="E684" s="30"/>
      <c r="F684" s="30"/>
      <c r="G684" s="30"/>
      <c r="H684" s="30"/>
      <c r="I684" s="30"/>
    </row>
    <row r="685" spans="2:9" ht="15.75" customHeight="1" x14ac:dyDescent="0.25">
      <c r="B685" s="30"/>
      <c r="C685" s="30"/>
      <c r="D685" s="30"/>
      <c r="E685" s="30"/>
      <c r="F685" s="30"/>
      <c r="G685" s="30"/>
      <c r="H685" s="30"/>
      <c r="I685" s="30"/>
    </row>
    <row r="686" spans="2:9" ht="15.75" customHeight="1" x14ac:dyDescent="0.25">
      <c r="B686" s="30"/>
      <c r="C686" s="30"/>
      <c r="D686" s="30"/>
      <c r="E686" s="30"/>
      <c r="F686" s="30"/>
      <c r="G686" s="30"/>
      <c r="H686" s="30"/>
      <c r="I686" s="30"/>
    </row>
    <row r="687" spans="2:9" ht="15.75" customHeight="1" x14ac:dyDescent="0.25">
      <c r="B687" s="30"/>
      <c r="C687" s="30"/>
      <c r="D687" s="30"/>
      <c r="E687" s="30"/>
      <c r="F687" s="30"/>
      <c r="G687" s="30"/>
      <c r="H687" s="30"/>
      <c r="I687" s="30"/>
    </row>
    <row r="688" spans="2:9" ht="15.75" customHeight="1" x14ac:dyDescent="0.25">
      <c r="B688" s="30"/>
      <c r="C688" s="30"/>
      <c r="D688" s="30"/>
      <c r="E688" s="30"/>
      <c r="F688" s="30"/>
      <c r="G688" s="30"/>
      <c r="H688" s="30"/>
      <c r="I688" s="30"/>
    </row>
    <row r="689" spans="2:9" ht="15.75" customHeight="1" x14ac:dyDescent="0.25">
      <c r="B689" s="30"/>
      <c r="C689" s="30"/>
      <c r="D689" s="30"/>
      <c r="E689" s="30"/>
      <c r="F689" s="30"/>
      <c r="G689" s="30"/>
      <c r="H689" s="30"/>
      <c r="I689" s="30"/>
    </row>
    <row r="690" spans="2:9" ht="15.75" customHeight="1" x14ac:dyDescent="0.25">
      <c r="B690" s="30"/>
      <c r="C690" s="30"/>
      <c r="D690" s="30"/>
      <c r="E690" s="30"/>
      <c r="F690" s="30"/>
      <c r="G690" s="30"/>
      <c r="H690" s="30"/>
      <c r="I690" s="30"/>
    </row>
    <row r="691" spans="2:9" ht="15.75" customHeight="1" x14ac:dyDescent="0.25">
      <c r="B691" s="30"/>
      <c r="C691" s="30"/>
      <c r="D691" s="30"/>
      <c r="E691" s="30"/>
      <c r="F691" s="30"/>
      <c r="G691" s="30"/>
      <c r="H691" s="30"/>
      <c r="I691" s="30"/>
    </row>
    <row r="692" spans="2:9" ht="15.75" customHeight="1" x14ac:dyDescent="0.25">
      <c r="B692" s="30"/>
      <c r="C692" s="30"/>
      <c r="D692" s="30"/>
      <c r="E692" s="30"/>
      <c r="F692" s="30"/>
      <c r="G692" s="30"/>
      <c r="H692" s="30"/>
      <c r="I692" s="30"/>
    </row>
    <row r="693" spans="2:9" ht="15.75" customHeight="1" x14ac:dyDescent="0.25">
      <c r="B693" s="30"/>
      <c r="C693" s="30"/>
      <c r="D693" s="30"/>
      <c r="E693" s="30"/>
      <c r="F693" s="30"/>
      <c r="G693" s="30"/>
      <c r="H693" s="30"/>
      <c r="I693" s="30"/>
    </row>
    <row r="694" spans="2:9" ht="15.75" customHeight="1" x14ac:dyDescent="0.25">
      <c r="B694" s="30"/>
      <c r="C694" s="30"/>
      <c r="D694" s="30"/>
      <c r="E694" s="30"/>
      <c r="F694" s="30"/>
      <c r="G694" s="30"/>
      <c r="H694" s="30"/>
      <c r="I694" s="30"/>
    </row>
    <row r="695" spans="2:9" ht="15.75" customHeight="1" x14ac:dyDescent="0.25">
      <c r="B695" s="30"/>
      <c r="C695" s="30"/>
      <c r="D695" s="30"/>
      <c r="E695" s="30"/>
      <c r="F695" s="30"/>
      <c r="G695" s="30"/>
      <c r="H695" s="30"/>
      <c r="I695" s="30"/>
    </row>
    <row r="696" spans="2:9" ht="15.75" customHeight="1" x14ac:dyDescent="0.25">
      <c r="B696" s="30"/>
      <c r="C696" s="30"/>
      <c r="D696" s="30"/>
      <c r="E696" s="30"/>
      <c r="F696" s="30"/>
      <c r="G696" s="30"/>
      <c r="H696" s="30"/>
      <c r="I696" s="30"/>
    </row>
    <row r="697" spans="2:9" ht="15.75" customHeight="1" x14ac:dyDescent="0.25">
      <c r="B697" s="30"/>
      <c r="C697" s="30"/>
      <c r="D697" s="30"/>
      <c r="E697" s="30"/>
      <c r="F697" s="30"/>
      <c r="G697" s="30"/>
      <c r="H697" s="30"/>
      <c r="I697" s="30"/>
    </row>
    <row r="698" spans="2:9" ht="15.75" customHeight="1" x14ac:dyDescent="0.25">
      <c r="B698" s="30"/>
      <c r="C698" s="30"/>
      <c r="D698" s="30"/>
      <c r="E698" s="30"/>
      <c r="F698" s="30"/>
      <c r="G698" s="30"/>
      <c r="H698" s="30"/>
      <c r="I698" s="30"/>
    </row>
    <row r="699" spans="2:9" ht="15.75" customHeight="1" x14ac:dyDescent="0.25">
      <c r="B699" s="30"/>
      <c r="C699" s="30"/>
      <c r="D699" s="30"/>
      <c r="E699" s="30"/>
      <c r="F699" s="30"/>
      <c r="G699" s="30"/>
      <c r="H699" s="30"/>
      <c r="I699" s="30"/>
    </row>
    <row r="700" spans="2:9" ht="15.75" customHeight="1" x14ac:dyDescent="0.25">
      <c r="B700" s="30"/>
      <c r="C700" s="30"/>
      <c r="D700" s="30"/>
      <c r="E700" s="30"/>
      <c r="F700" s="30"/>
      <c r="G700" s="30"/>
      <c r="H700" s="30"/>
      <c r="I700" s="30"/>
    </row>
    <row r="701" spans="2:9" ht="15.75" customHeight="1" x14ac:dyDescent="0.25">
      <c r="B701" s="30"/>
      <c r="C701" s="30"/>
      <c r="D701" s="30"/>
      <c r="E701" s="30"/>
      <c r="F701" s="30"/>
      <c r="G701" s="30"/>
      <c r="H701" s="30"/>
      <c r="I701" s="30"/>
    </row>
    <row r="702" spans="2:9" ht="15.75" customHeight="1" x14ac:dyDescent="0.25">
      <c r="B702" s="30"/>
      <c r="C702" s="30"/>
      <c r="D702" s="30"/>
      <c r="E702" s="30"/>
      <c r="F702" s="30"/>
      <c r="G702" s="30"/>
      <c r="H702" s="30"/>
      <c r="I702" s="30"/>
    </row>
    <row r="703" spans="2:9" ht="15.75" customHeight="1" x14ac:dyDescent="0.25">
      <c r="B703" s="30"/>
      <c r="C703" s="30"/>
      <c r="D703" s="30"/>
      <c r="E703" s="30"/>
      <c r="F703" s="30"/>
      <c r="G703" s="30"/>
      <c r="H703" s="30"/>
      <c r="I703" s="30"/>
    </row>
    <row r="704" spans="2:9" ht="15.75" customHeight="1" x14ac:dyDescent="0.25">
      <c r="B704" s="30"/>
      <c r="C704" s="30"/>
      <c r="D704" s="30"/>
      <c r="E704" s="30"/>
      <c r="F704" s="30"/>
      <c r="G704" s="30"/>
      <c r="H704" s="30"/>
      <c r="I704" s="30"/>
    </row>
    <row r="705" spans="2:9" ht="15.75" customHeight="1" x14ac:dyDescent="0.25">
      <c r="B705" s="30"/>
      <c r="C705" s="30"/>
      <c r="D705" s="30"/>
      <c r="E705" s="30"/>
      <c r="F705" s="30"/>
      <c r="G705" s="30"/>
      <c r="H705" s="30"/>
      <c r="I705" s="30"/>
    </row>
    <row r="706" spans="2:9" ht="15.75" customHeight="1" x14ac:dyDescent="0.25">
      <c r="B706" s="30"/>
      <c r="C706" s="30"/>
      <c r="D706" s="30"/>
      <c r="E706" s="30"/>
      <c r="F706" s="30"/>
      <c r="G706" s="30"/>
      <c r="H706" s="30"/>
      <c r="I706" s="30"/>
    </row>
    <row r="707" spans="2:9" ht="15.75" customHeight="1" x14ac:dyDescent="0.25">
      <c r="B707" s="30"/>
      <c r="C707" s="30"/>
      <c r="D707" s="30"/>
      <c r="E707" s="30"/>
      <c r="F707" s="30"/>
      <c r="G707" s="30"/>
      <c r="H707" s="30"/>
      <c r="I707" s="30"/>
    </row>
    <row r="708" spans="2:9" ht="15.75" customHeight="1" x14ac:dyDescent="0.25">
      <c r="B708" s="30"/>
      <c r="C708" s="30"/>
      <c r="D708" s="30"/>
      <c r="E708" s="30"/>
      <c r="F708" s="30"/>
      <c r="G708" s="30"/>
      <c r="H708" s="30"/>
      <c r="I708" s="30"/>
    </row>
    <row r="709" spans="2:9" ht="15.75" customHeight="1" x14ac:dyDescent="0.25">
      <c r="B709" s="30"/>
      <c r="C709" s="30"/>
      <c r="D709" s="30"/>
      <c r="E709" s="30"/>
      <c r="F709" s="30"/>
      <c r="G709" s="30"/>
      <c r="H709" s="30"/>
      <c r="I709" s="30"/>
    </row>
    <row r="710" spans="2:9" ht="15.75" customHeight="1" x14ac:dyDescent="0.25">
      <c r="B710" s="30"/>
      <c r="C710" s="30"/>
      <c r="D710" s="30"/>
      <c r="E710" s="30"/>
      <c r="F710" s="30"/>
      <c r="G710" s="30"/>
      <c r="H710" s="30"/>
      <c r="I710" s="30"/>
    </row>
    <row r="711" spans="2:9" ht="15.75" customHeight="1" x14ac:dyDescent="0.25">
      <c r="B711" s="30"/>
      <c r="C711" s="30"/>
      <c r="D711" s="30"/>
      <c r="E711" s="30"/>
      <c r="F711" s="30"/>
      <c r="G711" s="30"/>
      <c r="H711" s="30"/>
      <c r="I711" s="30"/>
    </row>
    <row r="712" spans="2:9" ht="15.75" customHeight="1" x14ac:dyDescent="0.25">
      <c r="B712" s="30"/>
      <c r="C712" s="30"/>
      <c r="D712" s="30"/>
      <c r="E712" s="30"/>
      <c r="F712" s="30"/>
      <c r="G712" s="30"/>
      <c r="H712" s="30"/>
      <c r="I712" s="30"/>
    </row>
    <row r="713" spans="2:9" ht="15.75" customHeight="1" x14ac:dyDescent="0.25">
      <c r="B713" s="30"/>
      <c r="C713" s="30"/>
      <c r="D713" s="30"/>
      <c r="E713" s="30"/>
      <c r="F713" s="30"/>
      <c r="G713" s="30"/>
      <c r="H713" s="30"/>
      <c r="I713" s="30"/>
    </row>
    <row r="714" spans="2:9" ht="15.75" customHeight="1" x14ac:dyDescent="0.25">
      <c r="B714" s="30"/>
      <c r="C714" s="30"/>
      <c r="D714" s="30"/>
      <c r="E714" s="30"/>
      <c r="F714" s="30"/>
      <c r="G714" s="30"/>
      <c r="H714" s="30"/>
      <c r="I714" s="30"/>
    </row>
    <row r="715" spans="2:9" ht="15.75" customHeight="1" x14ac:dyDescent="0.25">
      <c r="B715" s="30"/>
      <c r="C715" s="30"/>
      <c r="D715" s="30"/>
      <c r="E715" s="30"/>
      <c r="F715" s="30"/>
      <c r="G715" s="30"/>
      <c r="H715" s="30"/>
      <c r="I715" s="30"/>
    </row>
    <row r="716" spans="2:9" ht="15.75" customHeight="1" x14ac:dyDescent="0.25">
      <c r="B716" s="30"/>
      <c r="C716" s="30"/>
      <c r="D716" s="30"/>
      <c r="E716" s="30"/>
      <c r="F716" s="30"/>
      <c r="G716" s="30"/>
      <c r="H716" s="30"/>
      <c r="I716" s="30"/>
    </row>
    <row r="717" spans="2:9" ht="15.75" customHeight="1" x14ac:dyDescent="0.25">
      <c r="B717" s="30"/>
      <c r="C717" s="30"/>
      <c r="D717" s="30"/>
      <c r="E717" s="30"/>
      <c r="F717" s="30"/>
      <c r="G717" s="30"/>
      <c r="H717" s="30"/>
      <c r="I717" s="30"/>
    </row>
    <row r="718" spans="2:9" ht="15.75" customHeight="1" x14ac:dyDescent="0.25">
      <c r="B718" s="30"/>
      <c r="C718" s="30"/>
      <c r="D718" s="30"/>
      <c r="E718" s="30"/>
      <c r="F718" s="30"/>
      <c r="G718" s="30"/>
      <c r="H718" s="30"/>
      <c r="I718" s="30"/>
    </row>
    <row r="719" spans="2:9" ht="15.75" customHeight="1" x14ac:dyDescent="0.25">
      <c r="B719" s="30"/>
      <c r="C719" s="30"/>
      <c r="D719" s="30"/>
      <c r="E719" s="30"/>
      <c r="F719" s="30"/>
      <c r="G719" s="30"/>
      <c r="H719" s="30"/>
      <c r="I719" s="30"/>
    </row>
    <row r="720" spans="2:9" ht="15.75" customHeight="1" x14ac:dyDescent="0.25">
      <c r="B720" s="30"/>
      <c r="C720" s="30"/>
      <c r="D720" s="30"/>
      <c r="E720" s="30"/>
      <c r="F720" s="30"/>
      <c r="G720" s="30"/>
      <c r="H720" s="30"/>
      <c r="I720" s="30"/>
    </row>
    <row r="721" spans="2:9" ht="15.75" customHeight="1" x14ac:dyDescent="0.25">
      <c r="B721" s="30"/>
      <c r="C721" s="30"/>
      <c r="D721" s="30"/>
      <c r="E721" s="30"/>
      <c r="F721" s="30"/>
      <c r="G721" s="30"/>
      <c r="H721" s="30"/>
      <c r="I721" s="30"/>
    </row>
    <row r="722" spans="2:9" ht="15.75" customHeight="1" x14ac:dyDescent="0.25">
      <c r="B722" s="30"/>
      <c r="C722" s="30"/>
      <c r="D722" s="30"/>
      <c r="E722" s="30"/>
      <c r="F722" s="30"/>
      <c r="G722" s="30"/>
      <c r="H722" s="30"/>
      <c r="I722" s="30"/>
    </row>
    <row r="723" spans="2:9" ht="15.75" customHeight="1" x14ac:dyDescent="0.25">
      <c r="B723" s="30"/>
      <c r="C723" s="30"/>
      <c r="D723" s="30"/>
      <c r="E723" s="30"/>
      <c r="F723" s="30"/>
      <c r="G723" s="30"/>
      <c r="H723" s="30"/>
      <c r="I723" s="30"/>
    </row>
    <row r="724" spans="2:9" ht="15.75" customHeight="1" x14ac:dyDescent="0.25">
      <c r="B724" s="30"/>
      <c r="C724" s="30"/>
      <c r="D724" s="30"/>
      <c r="E724" s="30"/>
      <c r="F724" s="30"/>
      <c r="G724" s="30"/>
      <c r="H724" s="30"/>
      <c r="I724" s="30"/>
    </row>
    <row r="725" spans="2:9" ht="15.75" customHeight="1" x14ac:dyDescent="0.25">
      <c r="B725" s="30"/>
      <c r="C725" s="30"/>
      <c r="D725" s="30"/>
      <c r="E725" s="30"/>
      <c r="F725" s="30"/>
      <c r="G725" s="30"/>
      <c r="H725" s="30"/>
      <c r="I725" s="30"/>
    </row>
    <row r="726" spans="2:9" ht="15.75" customHeight="1" x14ac:dyDescent="0.25">
      <c r="B726" s="30"/>
      <c r="C726" s="30"/>
      <c r="D726" s="30"/>
      <c r="E726" s="30"/>
      <c r="F726" s="30"/>
      <c r="G726" s="30"/>
      <c r="H726" s="30"/>
      <c r="I726" s="30"/>
    </row>
    <row r="727" spans="2:9" ht="15.75" customHeight="1" x14ac:dyDescent="0.25">
      <c r="B727" s="30"/>
      <c r="C727" s="30"/>
      <c r="D727" s="30"/>
      <c r="E727" s="30"/>
      <c r="F727" s="30"/>
      <c r="G727" s="30"/>
      <c r="H727" s="30"/>
      <c r="I727" s="30"/>
    </row>
    <row r="728" spans="2:9" ht="15.75" customHeight="1" x14ac:dyDescent="0.25">
      <c r="B728" s="30"/>
      <c r="C728" s="30"/>
      <c r="D728" s="30"/>
      <c r="E728" s="30"/>
      <c r="F728" s="30"/>
      <c r="G728" s="30"/>
      <c r="H728" s="30"/>
      <c r="I728" s="30"/>
    </row>
    <row r="729" spans="2:9" ht="15.75" customHeight="1" x14ac:dyDescent="0.25">
      <c r="B729" s="30"/>
      <c r="C729" s="30"/>
      <c r="D729" s="30"/>
      <c r="E729" s="30"/>
      <c r="F729" s="30"/>
      <c r="G729" s="30"/>
      <c r="H729" s="30"/>
      <c r="I729" s="30"/>
    </row>
    <row r="730" spans="2:9" ht="15.75" customHeight="1" x14ac:dyDescent="0.25">
      <c r="B730" s="30"/>
      <c r="C730" s="30"/>
      <c r="D730" s="30"/>
      <c r="E730" s="30"/>
      <c r="F730" s="30"/>
      <c r="G730" s="30"/>
      <c r="H730" s="30"/>
      <c r="I730" s="30"/>
    </row>
    <row r="731" spans="2:9" ht="15.75" customHeight="1" x14ac:dyDescent="0.25">
      <c r="B731" s="30"/>
      <c r="C731" s="30"/>
      <c r="D731" s="30"/>
      <c r="E731" s="30"/>
      <c r="F731" s="30"/>
      <c r="G731" s="30"/>
      <c r="H731" s="30"/>
      <c r="I731" s="30"/>
    </row>
    <row r="732" spans="2:9" ht="15.75" customHeight="1" x14ac:dyDescent="0.25">
      <c r="B732" s="30"/>
      <c r="C732" s="30"/>
      <c r="D732" s="30"/>
      <c r="E732" s="30"/>
      <c r="F732" s="30"/>
      <c r="G732" s="30"/>
      <c r="H732" s="30"/>
      <c r="I732" s="30"/>
    </row>
    <row r="733" spans="2:9" ht="15.75" customHeight="1" x14ac:dyDescent="0.25">
      <c r="B733" s="30"/>
      <c r="C733" s="30"/>
      <c r="D733" s="30"/>
      <c r="E733" s="30"/>
      <c r="F733" s="30"/>
      <c r="G733" s="30"/>
      <c r="H733" s="30"/>
      <c r="I733" s="30"/>
    </row>
    <row r="734" spans="2:9" ht="15.75" customHeight="1" x14ac:dyDescent="0.25">
      <c r="B734" s="30"/>
      <c r="C734" s="30"/>
      <c r="D734" s="30"/>
      <c r="E734" s="30"/>
      <c r="F734" s="30"/>
      <c r="G734" s="30"/>
      <c r="H734" s="30"/>
      <c r="I734" s="30"/>
    </row>
    <row r="735" spans="2:9" ht="15.75" customHeight="1" x14ac:dyDescent="0.25">
      <c r="B735" s="30"/>
      <c r="C735" s="30"/>
      <c r="D735" s="30"/>
      <c r="E735" s="30"/>
      <c r="F735" s="30"/>
      <c r="G735" s="30"/>
      <c r="H735" s="30"/>
      <c r="I735" s="30"/>
    </row>
    <row r="736" spans="2:9" ht="15.75" customHeight="1" x14ac:dyDescent="0.25">
      <c r="B736" s="30"/>
      <c r="C736" s="30"/>
      <c r="D736" s="30"/>
      <c r="E736" s="30"/>
      <c r="F736" s="30"/>
      <c r="G736" s="30"/>
      <c r="H736" s="30"/>
      <c r="I736" s="30"/>
    </row>
    <row r="737" spans="2:9" ht="15.75" customHeight="1" x14ac:dyDescent="0.25">
      <c r="B737" s="30"/>
      <c r="C737" s="30"/>
      <c r="D737" s="30"/>
      <c r="E737" s="30"/>
      <c r="F737" s="30"/>
      <c r="G737" s="30"/>
      <c r="H737" s="30"/>
      <c r="I737" s="30"/>
    </row>
    <row r="738" spans="2:9" ht="15.75" customHeight="1" x14ac:dyDescent="0.25">
      <c r="B738" s="30"/>
      <c r="C738" s="30"/>
      <c r="D738" s="30"/>
      <c r="E738" s="30"/>
      <c r="F738" s="30"/>
      <c r="G738" s="30"/>
      <c r="H738" s="30"/>
      <c r="I738" s="30"/>
    </row>
    <row r="739" spans="2:9" ht="15.75" customHeight="1" x14ac:dyDescent="0.25">
      <c r="B739" s="30"/>
      <c r="C739" s="30"/>
      <c r="D739" s="30"/>
      <c r="E739" s="30"/>
      <c r="F739" s="30"/>
      <c r="G739" s="30"/>
      <c r="H739" s="30"/>
      <c r="I739" s="30"/>
    </row>
    <row r="740" spans="2:9" ht="15.75" customHeight="1" x14ac:dyDescent="0.25">
      <c r="B740" s="30"/>
      <c r="C740" s="30"/>
      <c r="D740" s="30"/>
      <c r="E740" s="30"/>
      <c r="F740" s="30"/>
      <c r="G740" s="30"/>
      <c r="H740" s="30"/>
      <c r="I740" s="30"/>
    </row>
    <row r="741" spans="2:9" ht="15.75" customHeight="1" x14ac:dyDescent="0.25">
      <c r="B741" s="30"/>
      <c r="C741" s="30"/>
      <c r="D741" s="30"/>
      <c r="E741" s="30"/>
      <c r="F741" s="30"/>
      <c r="G741" s="30"/>
      <c r="H741" s="30"/>
      <c r="I741" s="30"/>
    </row>
    <row r="742" spans="2:9" ht="15.75" customHeight="1" x14ac:dyDescent="0.25">
      <c r="B742" s="30"/>
      <c r="C742" s="30"/>
      <c r="D742" s="30"/>
      <c r="E742" s="30"/>
      <c r="F742" s="30"/>
      <c r="G742" s="30"/>
      <c r="H742" s="30"/>
      <c r="I742" s="30"/>
    </row>
    <row r="743" spans="2:9" ht="15.75" customHeight="1" x14ac:dyDescent="0.25">
      <c r="B743" s="30"/>
      <c r="C743" s="30"/>
      <c r="D743" s="30"/>
      <c r="E743" s="30"/>
      <c r="F743" s="30"/>
      <c r="G743" s="30"/>
      <c r="H743" s="30"/>
      <c r="I743" s="30"/>
    </row>
    <row r="744" spans="2:9" ht="15.75" customHeight="1" x14ac:dyDescent="0.25">
      <c r="B744" s="30"/>
      <c r="C744" s="30"/>
      <c r="D744" s="30"/>
      <c r="E744" s="30"/>
      <c r="F744" s="30"/>
      <c r="G744" s="30"/>
      <c r="H744" s="30"/>
      <c r="I744" s="30"/>
    </row>
    <row r="745" spans="2:9" ht="15.75" customHeight="1" x14ac:dyDescent="0.25">
      <c r="B745" s="30"/>
      <c r="C745" s="30"/>
      <c r="D745" s="30"/>
      <c r="E745" s="30"/>
      <c r="F745" s="30"/>
      <c r="G745" s="30"/>
      <c r="H745" s="30"/>
      <c r="I745" s="30"/>
    </row>
    <row r="746" spans="2:9" ht="15.75" customHeight="1" x14ac:dyDescent="0.25">
      <c r="B746" s="30"/>
      <c r="C746" s="30"/>
      <c r="D746" s="30"/>
      <c r="E746" s="30"/>
      <c r="F746" s="30"/>
      <c r="G746" s="30"/>
      <c r="H746" s="30"/>
      <c r="I746" s="30"/>
    </row>
    <row r="747" spans="2:9" ht="15.75" customHeight="1" x14ac:dyDescent="0.25">
      <c r="B747" s="30"/>
      <c r="C747" s="30"/>
      <c r="D747" s="30"/>
      <c r="E747" s="30"/>
      <c r="F747" s="30"/>
      <c r="G747" s="30"/>
      <c r="H747" s="30"/>
      <c r="I747" s="30"/>
    </row>
    <row r="748" spans="2:9" ht="15.75" customHeight="1" x14ac:dyDescent="0.25">
      <c r="B748" s="30"/>
      <c r="C748" s="30"/>
      <c r="D748" s="30"/>
      <c r="E748" s="30"/>
      <c r="F748" s="30"/>
      <c r="G748" s="30"/>
      <c r="H748" s="30"/>
      <c r="I748" s="30"/>
    </row>
    <row r="749" spans="2:9" ht="15.75" customHeight="1" x14ac:dyDescent="0.25">
      <c r="B749" s="30"/>
      <c r="C749" s="30"/>
      <c r="D749" s="30"/>
      <c r="E749" s="30"/>
      <c r="F749" s="30"/>
      <c r="G749" s="30"/>
      <c r="H749" s="30"/>
      <c r="I749" s="30"/>
    </row>
    <row r="750" spans="2:9" ht="15.75" customHeight="1" x14ac:dyDescent="0.25">
      <c r="B750" s="30"/>
      <c r="C750" s="30"/>
      <c r="D750" s="30"/>
      <c r="E750" s="30"/>
      <c r="F750" s="30"/>
      <c r="G750" s="30"/>
      <c r="H750" s="30"/>
      <c r="I750" s="30"/>
    </row>
    <row r="751" spans="2:9" ht="15.75" customHeight="1" x14ac:dyDescent="0.25">
      <c r="B751" s="30"/>
      <c r="C751" s="30"/>
      <c r="D751" s="30"/>
      <c r="E751" s="30"/>
      <c r="F751" s="30"/>
      <c r="G751" s="30"/>
      <c r="H751" s="30"/>
      <c r="I751" s="30"/>
    </row>
    <row r="752" spans="2:9" ht="15.75" customHeight="1" x14ac:dyDescent="0.25">
      <c r="B752" s="30"/>
      <c r="C752" s="30"/>
      <c r="D752" s="30"/>
      <c r="E752" s="30"/>
      <c r="F752" s="30"/>
      <c r="G752" s="30"/>
      <c r="H752" s="30"/>
      <c r="I752" s="30"/>
    </row>
    <row r="753" spans="2:9" ht="15.75" customHeight="1" x14ac:dyDescent="0.25">
      <c r="B753" s="30"/>
      <c r="C753" s="30"/>
      <c r="D753" s="30"/>
      <c r="E753" s="30"/>
      <c r="F753" s="30"/>
      <c r="G753" s="30"/>
      <c r="H753" s="30"/>
      <c r="I753" s="30"/>
    </row>
    <row r="754" spans="2:9" ht="15.75" customHeight="1" x14ac:dyDescent="0.25">
      <c r="B754" s="30"/>
      <c r="C754" s="30"/>
      <c r="D754" s="30"/>
      <c r="E754" s="30"/>
      <c r="F754" s="30"/>
      <c r="G754" s="30"/>
      <c r="H754" s="30"/>
      <c r="I754" s="30"/>
    </row>
    <row r="755" spans="2:9" ht="15.75" customHeight="1" x14ac:dyDescent="0.25">
      <c r="B755" s="30"/>
      <c r="C755" s="30"/>
      <c r="D755" s="30"/>
      <c r="E755" s="30"/>
      <c r="F755" s="30"/>
      <c r="G755" s="30"/>
      <c r="H755" s="30"/>
      <c r="I755" s="30"/>
    </row>
    <row r="756" spans="2:9" ht="15.75" customHeight="1" x14ac:dyDescent="0.25">
      <c r="B756" s="30"/>
      <c r="C756" s="30"/>
      <c r="D756" s="30"/>
      <c r="E756" s="30"/>
      <c r="F756" s="30"/>
      <c r="G756" s="30"/>
      <c r="H756" s="30"/>
      <c r="I756" s="30"/>
    </row>
    <row r="757" spans="2:9" ht="15.75" customHeight="1" x14ac:dyDescent="0.25">
      <c r="B757" s="30"/>
      <c r="C757" s="30"/>
      <c r="D757" s="30"/>
      <c r="E757" s="30"/>
      <c r="F757" s="30"/>
      <c r="G757" s="30"/>
      <c r="H757" s="30"/>
      <c r="I757" s="30"/>
    </row>
    <row r="758" spans="2:9" ht="15.75" customHeight="1" x14ac:dyDescent="0.25">
      <c r="B758" s="30"/>
      <c r="C758" s="30"/>
      <c r="D758" s="30"/>
      <c r="E758" s="30"/>
      <c r="F758" s="30"/>
      <c r="G758" s="30"/>
      <c r="H758" s="30"/>
      <c r="I758" s="30"/>
    </row>
    <row r="759" spans="2:9" ht="15.75" customHeight="1" x14ac:dyDescent="0.25">
      <c r="B759" s="30"/>
      <c r="C759" s="30"/>
      <c r="D759" s="30"/>
      <c r="E759" s="30"/>
      <c r="F759" s="30"/>
      <c r="G759" s="30"/>
      <c r="H759" s="30"/>
      <c r="I759" s="30"/>
    </row>
    <row r="760" spans="2:9" ht="15.75" customHeight="1" x14ac:dyDescent="0.25">
      <c r="B760" s="30"/>
      <c r="C760" s="30"/>
      <c r="D760" s="30"/>
      <c r="E760" s="30"/>
      <c r="F760" s="30"/>
      <c r="G760" s="30"/>
      <c r="H760" s="30"/>
      <c r="I760" s="30"/>
    </row>
    <row r="761" spans="2:9" ht="15.75" customHeight="1" x14ac:dyDescent="0.25">
      <c r="B761" s="30"/>
      <c r="C761" s="30"/>
      <c r="D761" s="30"/>
      <c r="E761" s="30"/>
      <c r="F761" s="30"/>
      <c r="G761" s="30"/>
      <c r="H761" s="30"/>
      <c r="I761" s="30"/>
    </row>
    <row r="762" spans="2:9" ht="15.75" customHeight="1" x14ac:dyDescent="0.25">
      <c r="B762" s="30"/>
      <c r="C762" s="30"/>
      <c r="D762" s="30"/>
      <c r="E762" s="30"/>
      <c r="F762" s="30"/>
      <c r="G762" s="30"/>
      <c r="H762" s="30"/>
      <c r="I762" s="30"/>
    </row>
    <row r="763" spans="2:9" ht="15.75" customHeight="1" x14ac:dyDescent="0.25">
      <c r="B763" s="30"/>
      <c r="C763" s="30"/>
      <c r="D763" s="30"/>
      <c r="E763" s="30"/>
      <c r="F763" s="30"/>
      <c r="G763" s="30"/>
      <c r="H763" s="30"/>
      <c r="I763" s="30"/>
    </row>
    <row r="764" spans="2:9" ht="15.75" customHeight="1" x14ac:dyDescent="0.25">
      <c r="B764" s="30"/>
      <c r="C764" s="30"/>
      <c r="D764" s="30"/>
      <c r="E764" s="30"/>
      <c r="F764" s="30"/>
      <c r="G764" s="30"/>
      <c r="H764" s="30"/>
      <c r="I764" s="30"/>
    </row>
    <row r="765" spans="2:9" ht="15.75" customHeight="1" x14ac:dyDescent="0.25">
      <c r="B765" s="30"/>
      <c r="C765" s="30"/>
      <c r="D765" s="30"/>
      <c r="E765" s="30"/>
      <c r="F765" s="30"/>
      <c r="G765" s="30"/>
      <c r="H765" s="30"/>
      <c r="I765" s="30"/>
    </row>
    <row r="766" spans="2:9" ht="15.75" customHeight="1" x14ac:dyDescent="0.25">
      <c r="B766" s="30"/>
      <c r="C766" s="30"/>
      <c r="D766" s="30"/>
      <c r="E766" s="30"/>
      <c r="F766" s="30"/>
      <c r="G766" s="30"/>
      <c r="H766" s="30"/>
      <c r="I766" s="30"/>
    </row>
    <row r="767" spans="2:9" ht="15.75" customHeight="1" x14ac:dyDescent="0.25">
      <c r="B767" s="30"/>
      <c r="C767" s="30"/>
      <c r="D767" s="30"/>
      <c r="E767" s="30"/>
      <c r="F767" s="30"/>
      <c r="G767" s="30"/>
      <c r="H767" s="30"/>
      <c r="I767" s="30"/>
    </row>
    <row r="768" spans="2:9" ht="15.75" customHeight="1" x14ac:dyDescent="0.25">
      <c r="B768" s="30"/>
      <c r="C768" s="30"/>
      <c r="D768" s="30"/>
      <c r="E768" s="30"/>
      <c r="F768" s="30"/>
      <c r="G768" s="30"/>
      <c r="H768" s="30"/>
      <c r="I768" s="30"/>
    </row>
    <row r="769" spans="2:9" ht="15.75" customHeight="1" x14ac:dyDescent="0.25">
      <c r="B769" s="30"/>
      <c r="C769" s="30"/>
      <c r="D769" s="30"/>
      <c r="E769" s="30"/>
      <c r="F769" s="30"/>
      <c r="G769" s="30"/>
      <c r="H769" s="30"/>
      <c r="I769" s="30"/>
    </row>
    <row r="770" spans="2:9" ht="15.75" customHeight="1" x14ac:dyDescent="0.25">
      <c r="B770" s="30"/>
      <c r="C770" s="30"/>
      <c r="D770" s="30"/>
      <c r="E770" s="30"/>
      <c r="F770" s="30"/>
      <c r="G770" s="30"/>
      <c r="H770" s="30"/>
      <c r="I770" s="30"/>
    </row>
    <row r="771" spans="2:9" ht="15.75" customHeight="1" x14ac:dyDescent="0.25">
      <c r="B771" s="30"/>
      <c r="C771" s="30"/>
      <c r="D771" s="30"/>
      <c r="E771" s="30"/>
      <c r="F771" s="30"/>
      <c r="G771" s="30"/>
      <c r="H771" s="30"/>
      <c r="I771" s="30"/>
    </row>
    <row r="772" spans="2:9" ht="15.75" customHeight="1" x14ac:dyDescent="0.25">
      <c r="B772" s="30"/>
      <c r="C772" s="30"/>
      <c r="D772" s="30"/>
      <c r="E772" s="30"/>
      <c r="F772" s="30"/>
      <c r="G772" s="30"/>
      <c r="H772" s="30"/>
      <c r="I772" s="30"/>
    </row>
    <row r="773" spans="2:9" ht="15.75" customHeight="1" x14ac:dyDescent="0.25">
      <c r="B773" s="30"/>
      <c r="C773" s="30"/>
      <c r="D773" s="30"/>
      <c r="E773" s="30"/>
      <c r="F773" s="30"/>
      <c r="G773" s="30"/>
      <c r="H773" s="30"/>
      <c r="I773" s="30"/>
    </row>
    <row r="774" spans="2:9" ht="15.75" customHeight="1" x14ac:dyDescent="0.25">
      <c r="B774" s="30"/>
      <c r="C774" s="30"/>
      <c r="D774" s="30"/>
      <c r="E774" s="30"/>
      <c r="F774" s="30"/>
      <c r="G774" s="30"/>
      <c r="H774" s="30"/>
      <c r="I774" s="30"/>
    </row>
    <row r="775" spans="2:9" ht="15.75" customHeight="1" x14ac:dyDescent="0.25">
      <c r="B775" s="30"/>
      <c r="C775" s="30"/>
      <c r="D775" s="30"/>
      <c r="E775" s="30"/>
      <c r="F775" s="30"/>
      <c r="G775" s="30"/>
      <c r="H775" s="30"/>
      <c r="I775" s="30"/>
    </row>
    <row r="776" spans="2:9" ht="15.75" customHeight="1" x14ac:dyDescent="0.25">
      <c r="B776" s="30"/>
      <c r="C776" s="30"/>
      <c r="D776" s="30"/>
      <c r="E776" s="30"/>
      <c r="F776" s="30"/>
      <c r="G776" s="30"/>
      <c r="H776" s="30"/>
      <c r="I776" s="30"/>
    </row>
    <row r="777" spans="2:9" ht="15.75" customHeight="1" x14ac:dyDescent="0.25">
      <c r="B777" s="30"/>
      <c r="C777" s="30"/>
      <c r="D777" s="30"/>
      <c r="E777" s="30"/>
      <c r="F777" s="30"/>
      <c r="G777" s="30"/>
      <c r="H777" s="30"/>
      <c r="I777" s="30"/>
    </row>
    <row r="778" spans="2:9" ht="15.75" customHeight="1" x14ac:dyDescent="0.25">
      <c r="B778" s="30"/>
      <c r="C778" s="30"/>
      <c r="D778" s="30"/>
      <c r="E778" s="30"/>
      <c r="F778" s="30"/>
      <c r="G778" s="30"/>
      <c r="H778" s="30"/>
      <c r="I778" s="30"/>
    </row>
    <row r="779" spans="2:9" ht="15.75" customHeight="1" x14ac:dyDescent="0.25">
      <c r="B779" s="30"/>
      <c r="C779" s="30"/>
      <c r="D779" s="30"/>
      <c r="E779" s="30"/>
      <c r="F779" s="30"/>
      <c r="G779" s="30"/>
      <c r="H779" s="30"/>
      <c r="I779" s="30"/>
    </row>
    <row r="780" spans="2:9" ht="15.75" customHeight="1" x14ac:dyDescent="0.25">
      <c r="B780" s="30"/>
      <c r="C780" s="30"/>
      <c r="D780" s="30"/>
      <c r="E780" s="30"/>
      <c r="F780" s="30"/>
      <c r="G780" s="30"/>
      <c r="H780" s="30"/>
      <c r="I780" s="30"/>
    </row>
    <row r="781" spans="2:9" ht="15.75" customHeight="1" x14ac:dyDescent="0.25">
      <c r="B781" s="30"/>
      <c r="C781" s="30"/>
      <c r="D781" s="30"/>
      <c r="E781" s="30"/>
      <c r="F781" s="30"/>
      <c r="G781" s="30"/>
      <c r="H781" s="30"/>
      <c r="I781" s="30"/>
    </row>
    <row r="782" spans="2:9" ht="15.75" customHeight="1" x14ac:dyDescent="0.25">
      <c r="B782" s="30"/>
      <c r="C782" s="30"/>
      <c r="D782" s="30"/>
      <c r="E782" s="30"/>
      <c r="F782" s="30"/>
      <c r="G782" s="30"/>
      <c r="H782" s="30"/>
      <c r="I782" s="30"/>
    </row>
    <row r="783" spans="2:9" ht="15.75" customHeight="1" x14ac:dyDescent="0.25">
      <c r="B783" s="30"/>
      <c r="C783" s="30"/>
      <c r="D783" s="30"/>
      <c r="E783" s="30"/>
      <c r="F783" s="30"/>
      <c r="G783" s="30"/>
      <c r="H783" s="30"/>
      <c r="I783" s="30"/>
    </row>
    <row r="784" spans="2:9" ht="15.75" customHeight="1" x14ac:dyDescent="0.25">
      <c r="B784" s="30"/>
      <c r="C784" s="30"/>
      <c r="D784" s="30"/>
      <c r="E784" s="30"/>
      <c r="F784" s="30"/>
      <c r="G784" s="30"/>
      <c r="H784" s="30"/>
      <c r="I784" s="30"/>
    </row>
    <row r="785" spans="2:9" ht="15.75" customHeight="1" x14ac:dyDescent="0.25">
      <c r="B785" s="30"/>
      <c r="C785" s="30"/>
      <c r="D785" s="30"/>
      <c r="E785" s="30"/>
      <c r="F785" s="30"/>
      <c r="G785" s="30"/>
      <c r="H785" s="30"/>
      <c r="I785" s="30"/>
    </row>
    <row r="786" spans="2:9" ht="15.75" customHeight="1" x14ac:dyDescent="0.25">
      <c r="B786" s="30"/>
      <c r="C786" s="30"/>
      <c r="D786" s="30"/>
      <c r="E786" s="30"/>
      <c r="F786" s="30"/>
      <c r="G786" s="30"/>
      <c r="H786" s="30"/>
      <c r="I786" s="30"/>
    </row>
    <row r="787" spans="2:9" ht="15.75" customHeight="1" x14ac:dyDescent="0.25">
      <c r="B787" s="30"/>
      <c r="C787" s="30"/>
      <c r="D787" s="30"/>
      <c r="E787" s="30"/>
      <c r="F787" s="30"/>
      <c r="G787" s="30"/>
      <c r="H787" s="30"/>
      <c r="I787" s="30"/>
    </row>
    <row r="788" spans="2:9" ht="15.75" customHeight="1" x14ac:dyDescent="0.25">
      <c r="B788" s="30"/>
      <c r="C788" s="30"/>
      <c r="D788" s="30"/>
      <c r="E788" s="30"/>
      <c r="F788" s="30"/>
      <c r="G788" s="30"/>
      <c r="H788" s="30"/>
      <c r="I788" s="30"/>
    </row>
    <row r="789" spans="2:9" ht="15.75" customHeight="1" x14ac:dyDescent="0.25">
      <c r="B789" s="30"/>
      <c r="C789" s="30"/>
      <c r="D789" s="30"/>
      <c r="E789" s="30"/>
      <c r="F789" s="30"/>
      <c r="G789" s="30"/>
      <c r="H789" s="30"/>
      <c r="I789" s="30"/>
    </row>
    <row r="790" spans="2:9" ht="15.75" customHeight="1" x14ac:dyDescent="0.25">
      <c r="B790" s="30"/>
      <c r="C790" s="30"/>
      <c r="D790" s="30"/>
      <c r="E790" s="30"/>
      <c r="F790" s="30"/>
      <c r="G790" s="30"/>
      <c r="H790" s="30"/>
      <c r="I790" s="30"/>
    </row>
    <row r="791" spans="2:9" ht="15.75" customHeight="1" x14ac:dyDescent="0.25">
      <c r="B791" s="30"/>
      <c r="C791" s="30"/>
      <c r="D791" s="30"/>
      <c r="E791" s="30"/>
      <c r="F791" s="30"/>
      <c r="G791" s="30"/>
      <c r="H791" s="30"/>
      <c r="I791" s="30"/>
    </row>
    <row r="792" spans="2:9" ht="15.75" customHeight="1" x14ac:dyDescent="0.25">
      <c r="B792" s="30"/>
      <c r="C792" s="30"/>
      <c r="D792" s="30"/>
      <c r="E792" s="30"/>
      <c r="F792" s="30"/>
      <c r="G792" s="30"/>
      <c r="H792" s="30"/>
      <c r="I792" s="30"/>
    </row>
    <row r="793" spans="2:9" ht="15.75" customHeight="1" x14ac:dyDescent="0.25">
      <c r="B793" s="30"/>
      <c r="C793" s="30"/>
      <c r="D793" s="30"/>
      <c r="E793" s="30"/>
      <c r="F793" s="30"/>
      <c r="G793" s="30"/>
      <c r="H793" s="30"/>
      <c r="I793" s="30"/>
    </row>
    <row r="794" spans="2:9" ht="15.75" customHeight="1" x14ac:dyDescent="0.25">
      <c r="B794" s="30"/>
      <c r="C794" s="30"/>
      <c r="D794" s="30"/>
      <c r="E794" s="30"/>
      <c r="F794" s="30"/>
      <c r="G794" s="30"/>
      <c r="H794" s="30"/>
      <c r="I794" s="30"/>
    </row>
    <row r="795" spans="2:9" ht="15.75" customHeight="1" x14ac:dyDescent="0.25">
      <c r="B795" s="30"/>
      <c r="C795" s="30"/>
      <c r="D795" s="30"/>
      <c r="E795" s="30"/>
      <c r="F795" s="30"/>
      <c r="G795" s="30"/>
      <c r="H795" s="30"/>
      <c r="I795" s="30"/>
    </row>
    <row r="796" spans="2:9" ht="15.75" customHeight="1" x14ac:dyDescent="0.25">
      <c r="B796" s="30"/>
      <c r="C796" s="30"/>
      <c r="D796" s="30"/>
      <c r="E796" s="30"/>
      <c r="F796" s="30"/>
      <c r="G796" s="30"/>
      <c r="H796" s="30"/>
      <c r="I796" s="30"/>
    </row>
    <row r="797" spans="2:9" ht="15.75" customHeight="1" x14ac:dyDescent="0.25">
      <c r="B797" s="30"/>
      <c r="C797" s="30"/>
      <c r="D797" s="30"/>
      <c r="E797" s="30"/>
      <c r="F797" s="30"/>
      <c r="G797" s="30"/>
      <c r="H797" s="30"/>
      <c r="I797" s="30"/>
    </row>
    <row r="798" spans="2:9" ht="15.75" customHeight="1" x14ac:dyDescent="0.25">
      <c r="B798" s="30"/>
      <c r="C798" s="30"/>
      <c r="D798" s="30"/>
      <c r="E798" s="30"/>
      <c r="F798" s="30"/>
      <c r="G798" s="30"/>
      <c r="H798" s="30"/>
      <c r="I798" s="30"/>
    </row>
    <row r="799" spans="2:9" ht="15.75" customHeight="1" x14ac:dyDescent="0.25">
      <c r="B799" s="30"/>
      <c r="C799" s="30"/>
      <c r="D799" s="30"/>
      <c r="E799" s="30"/>
      <c r="F799" s="30"/>
      <c r="G799" s="30"/>
      <c r="H799" s="30"/>
      <c r="I799" s="30"/>
    </row>
    <row r="800" spans="2:9" ht="15.75" customHeight="1" x14ac:dyDescent="0.25">
      <c r="B800" s="30"/>
      <c r="C800" s="30"/>
      <c r="D800" s="30"/>
      <c r="E800" s="30"/>
      <c r="F800" s="30"/>
      <c r="G800" s="30"/>
      <c r="H800" s="30"/>
      <c r="I800" s="30"/>
    </row>
    <row r="801" spans="2:9" ht="15.75" customHeight="1" x14ac:dyDescent="0.25">
      <c r="B801" s="30"/>
      <c r="C801" s="30"/>
      <c r="D801" s="30"/>
      <c r="E801" s="30"/>
      <c r="F801" s="30"/>
      <c r="G801" s="30"/>
      <c r="H801" s="30"/>
      <c r="I801" s="30"/>
    </row>
    <row r="802" spans="2:9" ht="15.75" customHeight="1" x14ac:dyDescent="0.25">
      <c r="B802" s="30"/>
      <c r="C802" s="30"/>
      <c r="D802" s="30"/>
      <c r="E802" s="30"/>
      <c r="F802" s="30"/>
      <c r="G802" s="30"/>
      <c r="H802" s="30"/>
      <c r="I802" s="30"/>
    </row>
    <row r="803" spans="2:9" ht="15.75" customHeight="1" x14ac:dyDescent="0.25">
      <c r="B803" s="30"/>
      <c r="C803" s="30"/>
      <c r="D803" s="30"/>
      <c r="E803" s="30"/>
      <c r="F803" s="30"/>
      <c r="G803" s="30"/>
      <c r="H803" s="30"/>
      <c r="I803" s="30"/>
    </row>
    <row r="804" spans="2:9" ht="15.75" customHeight="1" x14ac:dyDescent="0.25">
      <c r="B804" s="30"/>
      <c r="C804" s="30"/>
      <c r="D804" s="30"/>
      <c r="E804" s="30"/>
      <c r="F804" s="30"/>
      <c r="G804" s="30"/>
      <c r="H804" s="30"/>
      <c r="I804" s="30"/>
    </row>
    <row r="805" spans="2:9" ht="15.75" customHeight="1" x14ac:dyDescent="0.25">
      <c r="B805" s="30"/>
      <c r="C805" s="30"/>
      <c r="D805" s="30"/>
      <c r="E805" s="30"/>
      <c r="F805" s="30"/>
      <c r="G805" s="30"/>
      <c r="H805" s="30"/>
      <c r="I805" s="30"/>
    </row>
    <row r="806" spans="2:9" ht="15.75" customHeight="1" x14ac:dyDescent="0.25">
      <c r="B806" s="30"/>
      <c r="C806" s="30"/>
      <c r="D806" s="30"/>
      <c r="E806" s="30"/>
      <c r="F806" s="30"/>
      <c r="G806" s="30"/>
      <c r="H806" s="30"/>
      <c r="I806" s="30"/>
    </row>
    <row r="807" spans="2:9" ht="15.75" customHeight="1" x14ac:dyDescent="0.25">
      <c r="B807" s="30"/>
      <c r="C807" s="30"/>
      <c r="D807" s="30"/>
      <c r="E807" s="30"/>
      <c r="F807" s="30"/>
      <c r="G807" s="30"/>
      <c r="H807" s="30"/>
      <c r="I807" s="30"/>
    </row>
    <row r="808" spans="2:9" ht="15.75" customHeight="1" x14ac:dyDescent="0.25">
      <c r="B808" s="30"/>
      <c r="C808" s="30"/>
      <c r="D808" s="30"/>
      <c r="E808" s="30"/>
      <c r="F808" s="30"/>
      <c r="G808" s="30"/>
      <c r="H808" s="30"/>
      <c r="I808" s="30"/>
    </row>
    <row r="809" spans="2:9" ht="15.75" customHeight="1" x14ac:dyDescent="0.25">
      <c r="B809" s="30"/>
      <c r="C809" s="30"/>
      <c r="D809" s="30"/>
      <c r="E809" s="30"/>
      <c r="F809" s="30"/>
      <c r="G809" s="30"/>
      <c r="H809" s="30"/>
      <c r="I809" s="30"/>
    </row>
    <row r="810" spans="2:9" ht="15.75" customHeight="1" x14ac:dyDescent="0.25">
      <c r="B810" s="30"/>
      <c r="C810" s="30"/>
      <c r="D810" s="30"/>
      <c r="E810" s="30"/>
      <c r="F810" s="30"/>
      <c r="G810" s="30"/>
      <c r="H810" s="30"/>
      <c r="I810" s="30"/>
    </row>
    <row r="811" spans="2:9" ht="15.75" customHeight="1" x14ac:dyDescent="0.25">
      <c r="B811" s="30"/>
      <c r="C811" s="30"/>
      <c r="D811" s="30"/>
      <c r="E811" s="30"/>
      <c r="F811" s="30"/>
      <c r="G811" s="30"/>
      <c r="H811" s="30"/>
      <c r="I811" s="30"/>
    </row>
    <row r="812" spans="2:9" ht="15.75" customHeight="1" x14ac:dyDescent="0.25">
      <c r="B812" s="30"/>
      <c r="C812" s="30"/>
      <c r="D812" s="30"/>
      <c r="E812" s="30"/>
      <c r="F812" s="30"/>
      <c r="G812" s="30"/>
      <c r="H812" s="30"/>
      <c r="I812" s="30"/>
    </row>
    <row r="813" spans="2:9" ht="15.75" customHeight="1" x14ac:dyDescent="0.25">
      <c r="B813" s="30"/>
      <c r="C813" s="30"/>
      <c r="D813" s="30"/>
      <c r="E813" s="30"/>
      <c r="F813" s="30"/>
      <c r="G813" s="30"/>
      <c r="H813" s="30"/>
      <c r="I813" s="30"/>
    </row>
    <row r="814" spans="2:9" ht="15.75" customHeight="1" x14ac:dyDescent="0.25">
      <c r="B814" s="30"/>
      <c r="C814" s="30"/>
      <c r="D814" s="30"/>
      <c r="E814" s="30"/>
      <c r="F814" s="30"/>
      <c r="G814" s="30"/>
      <c r="H814" s="30"/>
      <c r="I814" s="30"/>
    </row>
    <row r="815" spans="2:9" ht="15.75" customHeight="1" x14ac:dyDescent="0.25">
      <c r="B815" s="30"/>
      <c r="C815" s="30"/>
      <c r="D815" s="30"/>
      <c r="E815" s="30"/>
      <c r="F815" s="30"/>
      <c r="G815" s="30"/>
      <c r="H815" s="30"/>
      <c r="I815" s="30"/>
    </row>
    <row r="816" spans="2:9" ht="15.75" customHeight="1" x14ac:dyDescent="0.25">
      <c r="B816" s="30"/>
      <c r="C816" s="30"/>
      <c r="D816" s="30"/>
      <c r="E816" s="30"/>
      <c r="F816" s="30"/>
      <c r="G816" s="30"/>
      <c r="H816" s="30"/>
      <c r="I816" s="30"/>
    </row>
    <row r="817" spans="2:9" ht="15.75" customHeight="1" x14ac:dyDescent="0.25">
      <c r="B817" s="30"/>
      <c r="C817" s="30"/>
      <c r="D817" s="30"/>
      <c r="E817" s="30"/>
      <c r="F817" s="30"/>
      <c r="G817" s="30"/>
      <c r="H817" s="30"/>
      <c r="I817" s="30"/>
    </row>
    <row r="818" spans="2:9" ht="15.75" customHeight="1" x14ac:dyDescent="0.25">
      <c r="B818" s="30"/>
      <c r="C818" s="30"/>
      <c r="D818" s="30"/>
      <c r="E818" s="30"/>
      <c r="F818" s="30"/>
      <c r="G818" s="30"/>
      <c r="H818" s="30"/>
      <c r="I818" s="30"/>
    </row>
    <row r="819" spans="2:9" ht="15.75" customHeight="1" x14ac:dyDescent="0.25">
      <c r="B819" s="30"/>
      <c r="C819" s="30"/>
      <c r="D819" s="30"/>
      <c r="E819" s="30"/>
      <c r="F819" s="30"/>
      <c r="G819" s="30"/>
      <c r="H819" s="30"/>
      <c r="I819" s="30"/>
    </row>
    <row r="820" spans="2:9" ht="15.75" customHeight="1" x14ac:dyDescent="0.25">
      <c r="B820" s="30"/>
      <c r="C820" s="30"/>
      <c r="D820" s="30"/>
      <c r="E820" s="30"/>
      <c r="F820" s="30"/>
      <c r="G820" s="30"/>
      <c r="H820" s="30"/>
      <c r="I820" s="30"/>
    </row>
    <row r="821" spans="2:9" ht="15.75" customHeight="1" x14ac:dyDescent="0.25">
      <c r="B821" s="30"/>
      <c r="C821" s="30"/>
      <c r="D821" s="30"/>
      <c r="E821" s="30"/>
      <c r="F821" s="30"/>
      <c r="G821" s="30"/>
      <c r="H821" s="30"/>
      <c r="I821" s="30"/>
    </row>
    <row r="822" spans="2:9" ht="15.75" customHeight="1" x14ac:dyDescent="0.25">
      <c r="B822" s="30"/>
      <c r="C822" s="30"/>
      <c r="D822" s="30"/>
      <c r="E822" s="30"/>
      <c r="F822" s="30"/>
      <c r="G822" s="30"/>
      <c r="H822" s="30"/>
      <c r="I822" s="30"/>
    </row>
    <row r="823" spans="2:9" ht="15.75" customHeight="1" x14ac:dyDescent="0.25">
      <c r="B823" s="30"/>
      <c r="C823" s="30"/>
      <c r="D823" s="30"/>
      <c r="E823" s="30"/>
      <c r="F823" s="30"/>
      <c r="G823" s="30"/>
      <c r="H823" s="30"/>
      <c r="I823" s="30"/>
    </row>
    <row r="824" spans="2:9" ht="15.75" customHeight="1" x14ac:dyDescent="0.25">
      <c r="B824" s="30"/>
      <c r="C824" s="30"/>
      <c r="D824" s="30"/>
      <c r="E824" s="30"/>
      <c r="F824" s="30"/>
      <c r="G824" s="30"/>
      <c r="H824" s="30"/>
      <c r="I824" s="30"/>
    </row>
    <row r="825" spans="2:9" ht="15.75" customHeight="1" x14ac:dyDescent="0.25">
      <c r="B825" s="30"/>
      <c r="C825" s="30"/>
      <c r="D825" s="30"/>
      <c r="E825" s="30"/>
      <c r="F825" s="30"/>
      <c r="G825" s="30"/>
      <c r="H825" s="30"/>
      <c r="I825" s="30"/>
    </row>
    <row r="826" spans="2:9" ht="15.75" customHeight="1" x14ac:dyDescent="0.25">
      <c r="B826" s="30"/>
      <c r="C826" s="30"/>
      <c r="D826" s="30"/>
      <c r="E826" s="30"/>
      <c r="F826" s="30"/>
      <c r="G826" s="30"/>
      <c r="H826" s="30"/>
      <c r="I826" s="30"/>
    </row>
    <row r="827" spans="2:9" ht="15.75" customHeight="1" x14ac:dyDescent="0.25">
      <c r="B827" s="30"/>
      <c r="C827" s="30"/>
      <c r="D827" s="30"/>
      <c r="E827" s="30"/>
      <c r="F827" s="30"/>
      <c r="G827" s="30"/>
      <c r="H827" s="30"/>
      <c r="I827" s="30"/>
    </row>
    <row r="828" spans="2:9" ht="15.75" customHeight="1" x14ac:dyDescent="0.25">
      <c r="B828" s="30"/>
      <c r="C828" s="30"/>
      <c r="D828" s="30"/>
      <c r="E828" s="30"/>
      <c r="F828" s="30"/>
      <c r="G828" s="30"/>
      <c r="H828" s="30"/>
      <c r="I828" s="30"/>
    </row>
    <row r="829" spans="2:9" ht="15.75" customHeight="1" x14ac:dyDescent="0.25">
      <c r="B829" s="30"/>
      <c r="C829" s="30"/>
      <c r="D829" s="30"/>
      <c r="E829" s="30"/>
      <c r="F829" s="30"/>
      <c r="G829" s="30"/>
      <c r="H829" s="30"/>
      <c r="I829" s="30"/>
    </row>
    <row r="830" spans="2:9" ht="15.75" customHeight="1" x14ac:dyDescent="0.25">
      <c r="B830" s="30"/>
      <c r="C830" s="30"/>
      <c r="D830" s="30"/>
      <c r="E830" s="30"/>
      <c r="F830" s="30"/>
      <c r="G830" s="30"/>
      <c r="H830" s="30"/>
      <c r="I830" s="30"/>
    </row>
    <row r="831" spans="2:9" ht="15.75" customHeight="1" x14ac:dyDescent="0.25">
      <c r="B831" s="30"/>
      <c r="C831" s="30"/>
      <c r="D831" s="30"/>
      <c r="E831" s="30"/>
      <c r="F831" s="30"/>
      <c r="G831" s="30"/>
      <c r="H831" s="30"/>
      <c r="I831" s="30"/>
    </row>
    <row r="832" spans="2:9" ht="15.75" customHeight="1" x14ac:dyDescent="0.25">
      <c r="B832" s="30"/>
      <c r="C832" s="30"/>
      <c r="D832" s="30"/>
      <c r="E832" s="30"/>
      <c r="F832" s="30"/>
      <c r="G832" s="30"/>
      <c r="H832" s="30"/>
      <c r="I832" s="30"/>
    </row>
    <row r="833" spans="2:9" ht="15.75" customHeight="1" x14ac:dyDescent="0.25">
      <c r="B833" s="30"/>
      <c r="C833" s="30"/>
      <c r="D833" s="30"/>
      <c r="E833" s="30"/>
      <c r="F833" s="30"/>
      <c r="G833" s="30"/>
      <c r="H833" s="30"/>
      <c r="I833" s="30"/>
    </row>
    <row r="834" spans="2:9" ht="15.75" customHeight="1" x14ac:dyDescent="0.25">
      <c r="B834" s="30"/>
      <c r="C834" s="30"/>
      <c r="D834" s="30"/>
      <c r="E834" s="30"/>
      <c r="F834" s="30"/>
      <c r="G834" s="30"/>
      <c r="H834" s="30"/>
      <c r="I834" s="30"/>
    </row>
    <row r="835" spans="2:9" ht="15.75" customHeight="1" x14ac:dyDescent="0.25">
      <c r="B835" s="30"/>
      <c r="C835" s="30"/>
      <c r="D835" s="30"/>
      <c r="E835" s="30"/>
      <c r="F835" s="30"/>
      <c r="G835" s="30"/>
      <c r="H835" s="30"/>
      <c r="I835" s="30"/>
    </row>
    <row r="836" spans="2:9" ht="15.75" customHeight="1" x14ac:dyDescent="0.25">
      <c r="B836" s="30"/>
      <c r="C836" s="30"/>
      <c r="D836" s="30"/>
      <c r="E836" s="30"/>
      <c r="F836" s="30"/>
      <c r="G836" s="30"/>
      <c r="H836" s="30"/>
      <c r="I836" s="30"/>
    </row>
    <row r="837" spans="2:9" ht="15.75" customHeight="1" x14ac:dyDescent="0.25">
      <c r="B837" s="30"/>
      <c r="C837" s="30"/>
      <c r="D837" s="30"/>
      <c r="E837" s="30"/>
      <c r="F837" s="30"/>
      <c r="G837" s="30"/>
      <c r="H837" s="30"/>
      <c r="I837" s="30"/>
    </row>
    <row r="838" spans="2:9" ht="15.75" customHeight="1" x14ac:dyDescent="0.25">
      <c r="B838" s="30"/>
      <c r="C838" s="30"/>
      <c r="D838" s="30"/>
      <c r="E838" s="30"/>
      <c r="F838" s="30"/>
      <c r="G838" s="30"/>
      <c r="H838" s="30"/>
      <c r="I838" s="30"/>
    </row>
    <row r="839" spans="2:9" ht="15.75" customHeight="1" x14ac:dyDescent="0.25">
      <c r="B839" s="30"/>
      <c r="C839" s="30"/>
      <c r="D839" s="30"/>
      <c r="E839" s="30"/>
      <c r="F839" s="30"/>
      <c r="G839" s="30"/>
      <c r="H839" s="30"/>
      <c r="I839" s="30"/>
    </row>
    <row r="840" spans="2:9" ht="15.75" customHeight="1" x14ac:dyDescent="0.25">
      <c r="B840" s="30"/>
      <c r="C840" s="30"/>
      <c r="D840" s="30"/>
      <c r="E840" s="30"/>
      <c r="F840" s="30"/>
      <c r="G840" s="30"/>
      <c r="H840" s="30"/>
      <c r="I840" s="30"/>
    </row>
    <row r="841" spans="2:9" ht="15.75" customHeight="1" x14ac:dyDescent="0.25">
      <c r="B841" s="30"/>
      <c r="C841" s="30"/>
      <c r="D841" s="30"/>
      <c r="E841" s="30"/>
      <c r="F841" s="30"/>
      <c r="G841" s="30"/>
      <c r="H841" s="30"/>
      <c r="I841" s="30"/>
    </row>
    <row r="842" spans="2:9" ht="15.75" customHeight="1" x14ac:dyDescent="0.25">
      <c r="B842" s="30"/>
      <c r="C842" s="30"/>
      <c r="D842" s="30"/>
      <c r="E842" s="30"/>
      <c r="F842" s="30"/>
      <c r="G842" s="30"/>
      <c r="H842" s="30"/>
      <c r="I842" s="30"/>
    </row>
    <row r="843" spans="2:9" ht="15.75" customHeight="1" x14ac:dyDescent="0.25">
      <c r="B843" s="30"/>
      <c r="C843" s="30"/>
      <c r="D843" s="30"/>
      <c r="E843" s="30"/>
      <c r="F843" s="30"/>
      <c r="G843" s="30"/>
      <c r="H843" s="30"/>
      <c r="I843" s="30"/>
    </row>
    <row r="844" spans="2:9" ht="15.75" customHeight="1" x14ac:dyDescent="0.25">
      <c r="B844" s="30"/>
      <c r="C844" s="30"/>
      <c r="D844" s="30"/>
      <c r="E844" s="30"/>
      <c r="F844" s="30"/>
      <c r="G844" s="30"/>
      <c r="H844" s="30"/>
      <c r="I844" s="30"/>
    </row>
    <row r="845" spans="2:9" ht="15.75" customHeight="1" x14ac:dyDescent="0.25">
      <c r="B845" s="30"/>
      <c r="C845" s="30"/>
      <c r="D845" s="30"/>
      <c r="E845" s="30"/>
      <c r="F845" s="30"/>
      <c r="G845" s="30"/>
      <c r="H845" s="30"/>
      <c r="I845" s="30"/>
    </row>
    <row r="846" spans="2:9" ht="15.75" customHeight="1" x14ac:dyDescent="0.25">
      <c r="B846" s="30"/>
      <c r="C846" s="30"/>
      <c r="D846" s="30"/>
      <c r="E846" s="30"/>
      <c r="F846" s="30"/>
      <c r="G846" s="30"/>
      <c r="H846" s="30"/>
      <c r="I846" s="30"/>
    </row>
    <row r="847" spans="2:9" ht="15.75" customHeight="1" x14ac:dyDescent="0.25">
      <c r="B847" s="30"/>
      <c r="C847" s="30"/>
      <c r="D847" s="30"/>
      <c r="E847" s="30"/>
      <c r="F847" s="30"/>
      <c r="G847" s="30"/>
      <c r="H847" s="30"/>
      <c r="I847" s="30"/>
    </row>
    <row r="848" spans="2:9" ht="15.75" customHeight="1" x14ac:dyDescent="0.25">
      <c r="B848" s="30"/>
      <c r="C848" s="30"/>
      <c r="D848" s="30"/>
      <c r="E848" s="30"/>
      <c r="F848" s="30"/>
      <c r="G848" s="30"/>
      <c r="H848" s="30"/>
      <c r="I848" s="30"/>
    </row>
    <row r="849" spans="2:9" ht="15.75" customHeight="1" x14ac:dyDescent="0.25">
      <c r="B849" s="30"/>
      <c r="C849" s="30"/>
      <c r="D849" s="30"/>
      <c r="E849" s="30"/>
      <c r="F849" s="30"/>
      <c r="G849" s="30"/>
      <c r="H849" s="30"/>
      <c r="I849" s="30"/>
    </row>
    <row r="850" spans="2:9" ht="15.75" customHeight="1" x14ac:dyDescent="0.25">
      <c r="B850" s="30"/>
      <c r="C850" s="30"/>
      <c r="D850" s="30"/>
      <c r="E850" s="30"/>
      <c r="F850" s="30"/>
      <c r="G850" s="30"/>
      <c r="H850" s="30"/>
      <c r="I850" s="30"/>
    </row>
    <row r="851" spans="2:9" ht="15.75" customHeight="1" x14ac:dyDescent="0.25">
      <c r="B851" s="30"/>
      <c r="C851" s="30"/>
      <c r="D851" s="30"/>
      <c r="E851" s="30"/>
      <c r="F851" s="30"/>
      <c r="G851" s="30"/>
      <c r="H851" s="30"/>
      <c r="I851" s="30"/>
    </row>
    <row r="852" spans="2:9" ht="15.75" customHeight="1" x14ac:dyDescent="0.25">
      <c r="B852" s="30"/>
      <c r="C852" s="30"/>
      <c r="D852" s="30"/>
      <c r="E852" s="30"/>
      <c r="F852" s="30"/>
      <c r="G852" s="30"/>
      <c r="H852" s="30"/>
      <c r="I852" s="30"/>
    </row>
    <row r="853" spans="2:9" ht="15.75" customHeight="1" x14ac:dyDescent="0.25">
      <c r="B853" s="30"/>
      <c r="C853" s="30"/>
      <c r="D853" s="30"/>
      <c r="E853" s="30"/>
      <c r="F853" s="30"/>
      <c r="G853" s="30"/>
      <c r="H853" s="30"/>
      <c r="I853" s="30"/>
    </row>
    <row r="854" spans="2:9" ht="15.75" customHeight="1" x14ac:dyDescent="0.25">
      <c r="B854" s="30"/>
      <c r="C854" s="30"/>
      <c r="D854" s="30"/>
      <c r="E854" s="30"/>
      <c r="F854" s="30"/>
      <c r="G854" s="30"/>
      <c r="H854" s="30"/>
      <c r="I854" s="30"/>
    </row>
    <row r="855" spans="2:9" ht="15.75" customHeight="1" x14ac:dyDescent="0.25">
      <c r="B855" s="30"/>
      <c r="C855" s="30"/>
      <c r="D855" s="30"/>
      <c r="E855" s="30"/>
      <c r="F855" s="30"/>
      <c r="G855" s="30"/>
      <c r="H855" s="30"/>
      <c r="I855" s="30"/>
    </row>
    <row r="856" spans="2:9" ht="15.75" customHeight="1" x14ac:dyDescent="0.25">
      <c r="B856" s="30"/>
      <c r="C856" s="30"/>
      <c r="D856" s="30"/>
      <c r="E856" s="30"/>
      <c r="F856" s="30"/>
      <c r="G856" s="30"/>
      <c r="H856" s="30"/>
      <c r="I856" s="30"/>
    </row>
    <row r="857" spans="2:9" ht="15.75" customHeight="1" x14ac:dyDescent="0.25">
      <c r="B857" s="30"/>
      <c r="C857" s="30"/>
      <c r="D857" s="30"/>
      <c r="E857" s="30"/>
      <c r="F857" s="30"/>
      <c r="G857" s="30"/>
      <c r="H857" s="30"/>
      <c r="I857" s="30"/>
    </row>
    <row r="858" spans="2:9" ht="15.75" customHeight="1" x14ac:dyDescent="0.25">
      <c r="B858" s="30"/>
      <c r="C858" s="30"/>
      <c r="D858" s="30"/>
      <c r="E858" s="30"/>
      <c r="F858" s="30"/>
      <c r="G858" s="30"/>
      <c r="H858" s="30"/>
      <c r="I858" s="30"/>
    </row>
    <row r="859" spans="2:9" ht="15.75" customHeight="1" x14ac:dyDescent="0.25">
      <c r="B859" s="30"/>
      <c r="C859" s="30"/>
      <c r="D859" s="30"/>
      <c r="E859" s="30"/>
      <c r="F859" s="30"/>
      <c r="G859" s="30"/>
      <c r="H859" s="30"/>
      <c r="I859" s="30"/>
    </row>
    <row r="860" spans="2:9" ht="15.75" customHeight="1" x14ac:dyDescent="0.25">
      <c r="B860" s="30"/>
      <c r="C860" s="30"/>
      <c r="D860" s="30"/>
      <c r="E860" s="30"/>
      <c r="F860" s="30"/>
      <c r="G860" s="30"/>
      <c r="H860" s="30"/>
      <c r="I860" s="30"/>
    </row>
    <row r="861" spans="2:9" ht="15.75" customHeight="1" x14ac:dyDescent="0.25">
      <c r="B861" s="30"/>
      <c r="C861" s="30"/>
      <c r="D861" s="30"/>
      <c r="E861" s="30"/>
      <c r="F861" s="30"/>
      <c r="G861" s="30"/>
      <c r="H861" s="30"/>
      <c r="I861" s="30"/>
    </row>
    <row r="862" spans="2:9" ht="15.75" customHeight="1" x14ac:dyDescent="0.25">
      <c r="B862" s="30"/>
      <c r="C862" s="30"/>
      <c r="D862" s="30"/>
      <c r="E862" s="30"/>
      <c r="F862" s="30"/>
      <c r="G862" s="30"/>
      <c r="H862" s="30"/>
      <c r="I862" s="30"/>
    </row>
    <row r="863" spans="2:9" ht="15.75" customHeight="1" x14ac:dyDescent="0.25">
      <c r="B863" s="30"/>
      <c r="C863" s="30"/>
      <c r="D863" s="30"/>
      <c r="E863" s="30"/>
      <c r="F863" s="30"/>
      <c r="G863" s="30"/>
      <c r="H863" s="30"/>
      <c r="I863" s="30"/>
    </row>
    <row r="864" spans="2:9" ht="15.75" customHeight="1" x14ac:dyDescent="0.25">
      <c r="B864" s="30"/>
      <c r="C864" s="30"/>
      <c r="D864" s="30"/>
      <c r="E864" s="30"/>
      <c r="F864" s="30"/>
      <c r="G864" s="30"/>
      <c r="H864" s="30"/>
      <c r="I864" s="30"/>
    </row>
    <row r="865" spans="2:9" ht="15.75" customHeight="1" x14ac:dyDescent="0.25">
      <c r="B865" s="30"/>
      <c r="C865" s="30"/>
      <c r="D865" s="30"/>
      <c r="E865" s="30"/>
      <c r="F865" s="30"/>
      <c r="G865" s="30"/>
      <c r="H865" s="30"/>
      <c r="I865" s="30"/>
    </row>
    <row r="866" spans="2:9" ht="15.75" customHeight="1" x14ac:dyDescent="0.25">
      <c r="B866" s="30"/>
      <c r="C866" s="30"/>
      <c r="D866" s="30"/>
      <c r="E866" s="30"/>
      <c r="F866" s="30"/>
      <c r="G866" s="30"/>
      <c r="H866" s="30"/>
      <c r="I866" s="30"/>
    </row>
    <row r="867" spans="2:9" ht="15.75" customHeight="1" x14ac:dyDescent="0.25">
      <c r="B867" s="30"/>
      <c r="C867" s="30"/>
      <c r="D867" s="30"/>
      <c r="E867" s="30"/>
      <c r="F867" s="30"/>
      <c r="G867" s="30"/>
      <c r="H867" s="30"/>
      <c r="I867" s="30"/>
    </row>
    <row r="868" spans="2:9" ht="15.75" customHeight="1" x14ac:dyDescent="0.25">
      <c r="B868" s="30"/>
      <c r="C868" s="30"/>
      <c r="D868" s="30"/>
      <c r="E868" s="30"/>
      <c r="F868" s="30"/>
      <c r="G868" s="30"/>
      <c r="H868" s="30"/>
      <c r="I868" s="30"/>
    </row>
    <row r="869" spans="2:9" ht="15.75" customHeight="1" x14ac:dyDescent="0.25">
      <c r="B869" s="30"/>
      <c r="C869" s="30"/>
      <c r="D869" s="30"/>
      <c r="E869" s="30"/>
      <c r="F869" s="30"/>
      <c r="G869" s="30"/>
      <c r="H869" s="30"/>
      <c r="I869" s="30"/>
    </row>
    <row r="870" spans="2:9" ht="15.75" customHeight="1" x14ac:dyDescent="0.25">
      <c r="B870" s="30"/>
      <c r="C870" s="30"/>
      <c r="D870" s="30"/>
      <c r="E870" s="30"/>
      <c r="F870" s="30"/>
      <c r="G870" s="30"/>
      <c r="H870" s="30"/>
      <c r="I870" s="30"/>
    </row>
    <row r="871" spans="2:9" ht="15.75" customHeight="1" x14ac:dyDescent="0.25">
      <c r="B871" s="30"/>
      <c r="C871" s="30"/>
      <c r="D871" s="30"/>
      <c r="E871" s="30"/>
      <c r="F871" s="30"/>
      <c r="G871" s="30"/>
      <c r="H871" s="30"/>
      <c r="I871" s="30"/>
    </row>
    <row r="872" spans="2:9" ht="15.75" customHeight="1" x14ac:dyDescent="0.25">
      <c r="B872" s="30"/>
      <c r="C872" s="30"/>
      <c r="D872" s="30"/>
      <c r="E872" s="30"/>
      <c r="F872" s="30"/>
      <c r="G872" s="30"/>
      <c r="H872" s="30"/>
      <c r="I872" s="30"/>
    </row>
    <row r="873" spans="2:9" ht="15.75" customHeight="1" x14ac:dyDescent="0.25">
      <c r="B873" s="30"/>
      <c r="C873" s="30"/>
      <c r="D873" s="30"/>
      <c r="E873" s="30"/>
      <c r="F873" s="30"/>
      <c r="G873" s="30"/>
      <c r="H873" s="30"/>
      <c r="I873" s="30"/>
    </row>
    <row r="874" spans="2:9" ht="15.75" customHeight="1" x14ac:dyDescent="0.25">
      <c r="B874" s="30"/>
      <c r="C874" s="30"/>
      <c r="D874" s="30"/>
      <c r="E874" s="30"/>
      <c r="F874" s="30"/>
      <c r="G874" s="30"/>
      <c r="H874" s="30"/>
      <c r="I874" s="30"/>
    </row>
    <row r="875" spans="2:9" ht="15.75" customHeight="1" x14ac:dyDescent="0.25">
      <c r="B875" s="30"/>
      <c r="C875" s="30"/>
      <c r="D875" s="30"/>
      <c r="E875" s="30"/>
      <c r="F875" s="30"/>
      <c r="G875" s="30"/>
      <c r="H875" s="30"/>
      <c r="I875" s="30"/>
    </row>
    <row r="876" spans="2:9" ht="15.75" customHeight="1" x14ac:dyDescent="0.25">
      <c r="B876" s="30"/>
      <c r="C876" s="30"/>
      <c r="D876" s="30"/>
      <c r="E876" s="30"/>
      <c r="F876" s="30"/>
      <c r="G876" s="30"/>
      <c r="H876" s="30"/>
      <c r="I876" s="30"/>
    </row>
    <row r="877" spans="2:9" ht="15.75" customHeight="1" x14ac:dyDescent="0.25">
      <c r="B877" s="30"/>
      <c r="C877" s="30"/>
      <c r="D877" s="30"/>
      <c r="E877" s="30"/>
      <c r="F877" s="30"/>
      <c r="G877" s="30"/>
      <c r="H877" s="30"/>
      <c r="I877" s="30"/>
    </row>
    <row r="878" spans="2:9" ht="15.75" customHeight="1" x14ac:dyDescent="0.25">
      <c r="B878" s="30"/>
      <c r="C878" s="30"/>
      <c r="D878" s="30"/>
      <c r="E878" s="30"/>
      <c r="F878" s="30"/>
      <c r="G878" s="30"/>
      <c r="H878" s="30"/>
      <c r="I878" s="30"/>
    </row>
    <row r="879" spans="2:9" ht="15.75" customHeight="1" x14ac:dyDescent="0.25">
      <c r="B879" s="30"/>
      <c r="C879" s="30"/>
      <c r="D879" s="30"/>
      <c r="E879" s="30"/>
      <c r="F879" s="30"/>
      <c r="G879" s="30"/>
      <c r="H879" s="30"/>
      <c r="I879" s="30"/>
    </row>
    <row r="880" spans="2:9" ht="15.75" customHeight="1" x14ac:dyDescent="0.25">
      <c r="B880" s="30"/>
      <c r="C880" s="30"/>
      <c r="D880" s="30"/>
      <c r="E880" s="30"/>
      <c r="F880" s="30"/>
      <c r="G880" s="30"/>
      <c r="H880" s="30"/>
      <c r="I880" s="30"/>
    </row>
    <row r="881" spans="2:9" ht="15.75" customHeight="1" x14ac:dyDescent="0.25">
      <c r="B881" s="30"/>
      <c r="C881" s="30"/>
      <c r="D881" s="30"/>
      <c r="E881" s="30"/>
      <c r="F881" s="30"/>
      <c r="G881" s="30"/>
      <c r="H881" s="30"/>
      <c r="I881" s="30"/>
    </row>
    <row r="882" spans="2:9" ht="15.75" customHeight="1" x14ac:dyDescent="0.25">
      <c r="B882" s="30"/>
      <c r="C882" s="30"/>
      <c r="D882" s="30"/>
      <c r="E882" s="30"/>
      <c r="F882" s="30"/>
      <c r="G882" s="30"/>
      <c r="H882" s="30"/>
      <c r="I882" s="30"/>
    </row>
    <row r="883" spans="2:9" ht="15.75" customHeight="1" x14ac:dyDescent="0.25">
      <c r="B883" s="30"/>
      <c r="C883" s="30"/>
      <c r="D883" s="30"/>
      <c r="E883" s="30"/>
      <c r="F883" s="30"/>
      <c r="G883" s="30"/>
      <c r="H883" s="30"/>
      <c r="I883" s="30"/>
    </row>
    <row r="884" spans="2:9" ht="15.75" customHeight="1" x14ac:dyDescent="0.25">
      <c r="B884" s="30"/>
      <c r="C884" s="30"/>
      <c r="D884" s="30"/>
      <c r="E884" s="30"/>
      <c r="F884" s="30"/>
      <c r="G884" s="30"/>
      <c r="H884" s="30"/>
      <c r="I884" s="30"/>
    </row>
    <row r="885" spans="2:9" ht="15.75" customHeight="1" x14ac:dyDescent="0.25">
      <c r="B885" s="30"/>
      <c r="C885" s="30"/>
      <c r="D885" s="30"/>
      <c r="E885" s="30"/>
      <c r="F885" s="30"/>
      <c r="G885" s="30"/>
      <c r="H885" s="30"/>
      <c r="I885" s="30"/>
    </row>
    <row r="886" spans="2:9" ht="15.75" customHeight="1" x14ac:dyDescent="0.25">
      <c r="B886" s="30"/>
      <c r="C886" s="30"/>
      <c r="D886" s="30"/>
      <c r="E886" s="30"/>
      <c r="F886" s="30"/>
      <c r="G886" s="30"/>
      <c r="H886" s="30"/>
      <c r="I886" s="30"/>
    </row>
    <row r="887" spans="2:9" ht="15.75" customHeight="1" x14ac:dyDescent="0.25">
      <c r="B887" s="30"/>
      <c r="C887" s="30"/>
      <c r="D887" s="30"/>
      <c r="E887" s="30"/>
      <c r="F887" s="30"/>
      <c r="G887" s="30"/>
      <c r="H887" s="30"/>
      <c r="I887" s="30"/>
    </row>
    <row r="888" spans="2:9" ht="15.75" customHeight="1" x14ac:dyDescent="0.25">
      <c r="B888" s="30"/>
      <c r="C888" s="30"/>
      <c r="D888" s="30"/>
      <c r="E888" s="30"/>
      <c r="F888" s="30"/>
      <c r="G888" s="30"/>
      <c r="H888" s="30"/>
      <c r="I888" s="30"/>
    </row>
    <row r="889" spans="2:9" ht="15.75" customHeight="1" x14ac:dyDescent="0.25">
      <c r="B889" s="30"/>
      <c r="C889" s="30"/>
      <c r="D889" s="30"/>
      <c r="E889" s="30"/>
      <c r="F889" s="30"/>
      <c r="G889" s="30"/>
      <c r="H889" s="30"/>
      <c r="I889" s="30"/>
    </row>
    <row r="890" spans="2:9" ht="15.75" customHeight="1" x14ac:dyDescent="0.25">
      <c r="B890" s="30"/>
      <c r="C890" s="30"/>
      <c r="D890" s="30"/>
      <c r="E890" s="30"/>
      <c r="F890" s="30"/>
      <c r="G890" s="30"/>
      <c r="H890" s="30"/>
      <c r="I890" s="30"/>
    </row>
    <row r="891" spans="2:9" ht="15.75" customHeight="1" x14ac:dyDescent="0.25">
      <c r="B891" s="30"/>
      <c r="C891" s="30"/>
      <c r="D891" s="30"/>
      <c r="E891" s="30"/>
      <c r="F891" s="30"/>
      <c r="G891" s="30"/>
      <c r="H891" s="30"/>
      <c r="I891" s="30"/>
    </row>
    <row r="892" spans="2:9" ht="15.75" customHeight="1" x14ac:dyDescent="0.25">
      <c r="B892" s="30"/>
      <c r="C892" s="30"/>
      <c r="D892" s="30"/>
      <c r="E892" s="30"/>
      <c r="F892" s="30"/>
      <c r="G892" s="30"/>
      <c r="H892" s="30"/>
      <c r="I892" s="30"/>
    </row>
    <row r="893" spans="2:9" ht="15.75" customHeight="1" x14ac:dyDescent="0.25">
      <c r="B893" s="30"/>
      <c r="C893" s="30"/>
      <c r="D893" s="30"/>
      <c r="E893" s="30"/>
      <c r="F893" s="30"/>
      <c r="G893" s="30"/>
      <c r="H893" s="30"/>
      <c r="I893" s="30"/>
    </row>
    <row r="894" spans="2:9" ht="15.75" customHeight="1" x14ac:dyDescent="0.25">
      <c r="B894" s="30"/>
      <c r="C894" s="30"/>
      <c r="D894" s="30"/>
      <c r="E894" s="30"/>
      <c r="F894" s="30"/>
      <c r="G894" s="30"/>
      <c r="H894" s="30"/>
      <c r="I894" s="30"/>
    </row>
    <row r="895" spans="2:9" ht="15.75" customHeight="1" x14ac:dyDescent="0.25">
      <c r="B895" s="30"/>
      <c r="C895" s="30"/>
      <c r="D895" s="30"/>
      <c r="E895" s="30"/>
      <c r="F895" s="30"/>
      <c r="G895" s="30"/>
      <c r="H895" s="30"/>
      <c r="I895" s="30"/>
    </row>
    <row r="896" spans="2:9" ht="15.75" customHeight="1" x14ac:dyDescent="0.25">
      <c r="B896" s="30"/>
      <c r="C896" s="30"/>
      <c r="D896" s="30"/>
      <c r="E896" s="30"/>
      <c r="F896" s="30"/>
      <c r="G896" s="30"/>
      <c r="H896" s="30"/>
      <c r="I896" s="30"/>
    </row>
    <row r="897" spans="2:9" ht="15.75" customHeight="1" x14ac:dyDescent="0.25">
      <c r="B897" s="30"/>
      <c r="C897" s="30"/>
      <c r="D897" s="30"/>
      <c r="E897" s="30"/>
      <c r="F897" s="30"/>
      <c r="G897" s="30"/>
      <c r="H897" s="30"/>
      <c r="I897" s="30"/>
    </row>
    <row r="898" spans="2:9" ht="15.75" customHeight="1" x14ac:dyDescent="0.25">
      <c r="B898" s="30"/>
      <c r="C898" s="30"/>
      <c r="D898" s="30"/>
      <c r="E898" s="30"/>
      <c r="F898" s="30"/>
      <c r="G898" s="30"/>
      <c r="H898" s="30"/>
      <c r="I898" s="30"/>
    </row>
    <row r="899" spans="2:9" ht="15.75" customHeight="1" x14ac:dyDescent="0.25">
      <c r="B899" s="30"/>
      <c r="C899" s="30"/>
      <c r="D899" s="30"/>
      <c r="E899" s="30"/>
      <c r="F899" s="30"/>
      <c r="G899" s="30"/>
      <c r="H899" s="30"/>
      <c r="I899" s="30"/>
    </row>
    <row r="900" spans="2:9" ht="15.75" customHeight="1" x14ac:dyDescent="0.25">
      <c r="B900" s="30"/>
      <c r="C900" s="30"/>
      <c r="D900" s="30"/>
      <c r="E900" s="30"/>
      <c r="F900" s="30"/>
      <c r="G900" s="30"/>
      <c r="H900" s="30"/>
      <c r="I900" s="30"/>
    </row>
    <row r="901" spans="2:9" ht="15.75" customHeight="1" x14ac:dyDescent="0.25">
      <c r="B901" s="30"/>
      <c r="C901" s="30"/>
      <c r="D901" s="30"/>
      <c r="E901" s="30"/>
      <c r="F901" s="30"/>
      <c r="G901" s="30"/>
      <c r="H901" s="30"/>
      <c r="I901" s="30"/>
    </row>
    <row r="902" spans="2:9" ht="15.75" customHeight="1" x14ac:dyDescent="0.25">
      <c r="B902" s="30"/>
      <c r="C902" s="30"/>
      <c r="D902" s="30"/>
      <c r="E902" s="30"/>
      <c r="F902" s="30"/>
      <c r="G902" s="30"/>
      <c r="H902" s="30"/>
      <c r="I902" s="30"/>
    </row>
    <row r="903" spans="2:9" ht="15.75" customHeight="1" x14ac:dyDescent="0.25">
      <c r="B903" s="30"/>
      <c r="C903" s="30"/>
      <c r="D903" s="30"/>
      <c r="E903" s="30"/>
      <c r="F903" s="30"/>
      <c r="G903" s="30"/>
      <c r="H903" s="30"/>
      <c r="I903" s="30"/>
    </row>
    <row r="904" spans="2:9" ht="15.75" customHeight="1" x14ac:dyDescent="0.25">
      <c r="B904" s="30"/>
      <c r="C904" s="30"/>
      <c r="D904" s="30"/>
      <c r="E904" s="30"/>
      <c r="F904" s="30"/>
      <c r="G904" s="30"/>
      <c r="H904" s="30"/>
      <c r="I904" s="30"/>
    </row>
    <row r="905" spans="2:9" ht="15.75" customHeight="1" x14ac:dyDescent="0.25">
      <c r="B905" s="30"/>
      <c r="C905" s="30"/>
      <c r="D905" s="30"/>
      <c r="E905" s="30"/>
      <c r="F905" s="30"/>
      <c r="G905" s="30"/>
      <c r="H905" s="30"/>
      <c r="I905" s="30"/>
    </row>
    <row r="906" spans="2:9" ht="15.75" customHeight="1" x14ac:dyDescent="0.25">
      <c r="B906" s="30"/>
      <c r="C906" s="30"/>
      <c r="D906" s="30"/>
      <c r="E906" s="30"/>
      <c r="F906" s="30"/>
      <c r="G906" s="30"/>
      <c r="H906" s="30"/>
      <c r="I906" s="30"/>
    </row>
    <row r="907" spans="2:9" ht="15.75" customHeight="1" x14ac:dyDescent="0.25">
      <c r="B907" s="30"/>
      <c r="C907" s="30"/>
      <c r="D907" s="30"/>
      <c r="E907" s="30"/>
      <c r="F907" s="30"/>
      <c r="G907" s="30"/>
      <c r="H907" s="30"/>
      <c r="I907" s="30"/>
    </row>
    <row r="908" spans="2:9" ht="15.75" customHeight="1" x14ac:dyDescent="0.25">
      <c r="B908" s="30"/>
      <c r="C908" s="30"/>
      <c r="D908" s="30"/>
      <c r="E908" s="30"/>
      <c r="F908" s="30"/>
      <c r="G908" s="30"/>
      <c r="H908" s="30"/>
      <c r="I908" s="30"/>
    </row>
    <row r="909" spans="2:9" ht="15.75" customHeight="1" x14ac:dyDescent="0.25">
      <c r="B909" s="30"/>
      <c r="C909" s="30"/>
      <c r="D909" s="30"/>
      <c r="E909" s="30"/>
      <c r="F909" s="30"/>
      <c r="G909" s="30"/>
      <c r="H909" s="30"/>
      <c r="I909" s="30"/>
    </row>
    <row r="910" spans="2:9" ht="15.75" customHeight="1" x14ac:dyDescent="0.25">
      <c r="B910" s="30"/>
      <c r="C910" s="30"/>
      <c r="D910" s="30"/>
      <c r="E910" s="30"/>
      <c r="F910" s="30"/>
      <c r="G910" s="30"/>
      <c r="H910" s="30"/>
      <c r="I910" s="30"/>
    </row>
    <row r="911" spans="2:9" ht="15.75" customHeight="1" x14ac:dyDescent="0.25">
      <c r="B911" s="30"/>
      <c r="C911" s="30"/>
      <c r="D911" s="30"/>
      <c r="E911" s="30"/>
      <c r="F911" s="30"/>
      <c r="G911" s="30"/>
      <c r="H911" s="30"/>
      <c r="I911" s="30"/>
    </row>
    <row r="912" spans="2:9" ht="15.75" customHeight="1" x14ac:dyDescent="0.25">
      <c r="B912" s="30"/>
      <c r="C912" s="30"/>
      <c r="D912" s="30"/>
      <c r="E912" s="30"/>
      <c r="F912" s="30"/>
      <c r="G912" s="30"/>
      <c r="H912" s="30"/>
      <c r="I912" s="30"/>
    </row>
    <row r="913" spans="2:9" ht="15.75" customHeight="1" x14ac:dyDescent="0.25">
      <c r="B913" s="30"/>
      <c r="C913" s="30"/>
      <c r="D913" s="30"/>
      <c r="E913" s="30"/>
      <c r="F913" s="30"/>
      <c r="G913" s="30"/>
      <c r="H913" s="30"/>
      <c r="I913" s="30"/>
    </row>
    <row r="914" spans="2:9" ht="15.75" customHeight="1" x14ac:dyDescent="0.25">
      <c r="B914" s="30"/>
      <c r="C914" s="30"/>
      <c r="D914" s="30"/>
      <c r="E914" s="30"/>
      <c r="F914" s="30"/>
      <c r="G914" s="30"/>
      <c r="H914" s="30"/>
      <c r="I914" s="30"/>
    </row>
    <row r="915" spans="2:9" ht="15.75" customHeight="1" x14ac:dyDescent="0.25">
      <c r="B915" s="30"/>
      <c r="C915" s="30"/>
      <c r="D915" s="30"/>
      <c r="E915" s="30"/>
      <c r="F915" s="30"/>
      <c r="G915" s="30"/>
      <c r="H915" s="30"/>
      <c r="I915" s="30"/>
    </row>
    <row r="916" spans="2:9" ht="15.75" customHeight="1" x14ac:dyDescent="0.25">
      <c r="B916" s="30"/>
      <c r="C916" s="30"/>
      <c r="D916" s="30"/>
      <c r="E916" s="30"/>
      <c r="F916" s="30"/>
      <c r="G916" s="30"/>
      <c r="H916" s="30"/>
      <c r="I916" s="30"/>
    </row>
    <row r="917" spans="2:9" ht="15.75" customHeight="1" x14ac:dyDescent="0.25">
      <c r="B917" s="30"/>
      <c r="C917" s="30"/>
      <c r="D917" s="30"/>
      <c r="E917" s="30"/>
      <c r="F917" s="30"/>
      <c r="G917" s="30"/>
      <c r="H917" s="30"/>
      <c r="I917" s="30"/>
    </row>
    <row r="918" spans="2:9" ht="15.75" customHeight="1" x14ac:dyDescent="0.25">
      <c r="B918" s="30"/>
      <c r="C918" s="30"/>
      <c r="D918" s="30"/>
      <c r="E918" s="30"/>
      <c r="F918" s="30"/>
      <c r="G918" s="30"/>
      <c r="H918" s="30"/>
      <c r="I918" s="30"/>
    </row>
    <row r="919" spans="2:9" ht="15.75" customHeight="1" x14ac:dyDescent="0.25">
      <c r="B919" s="30"/>
      <c r="C919" s="30"/>
      <c r="D919" s="30"/>
      <c r="E919" s="30"/>
      <c r="F919" s="30"/>
      <c r="G919" s="30"/>
      <c r="H919" s="30"/>
      <c r="I919" s="30"/>
    </row>
    <row r="920" spans="2:9" ht="15.75" customHeight="1" x14ac:dyDescent="0.25">
      <c r="B920" s="30"/>
      <c r="C920" s="30"/>
      <c r="D920" s="30"/>
      <c r="E920" s="30"/>
      <c r="F920" s="30"/>
      <c r="G920" s="30"/>
      <c r="H920" s="30"/>
      <c r="I920" s="30"/>
    </row>
    <row r="921" spans="2:9" ht="15.75" customHeight="1" x14ac:dyDescent="0.25">
      <c r="B921" s="30"/>
      <c r="C921" s="30"/>
      <c r="D921" s="30"/>
      <c r="E921" s="30"/>
      <c r="F921" s="30"/>
      <c r="G921" s="30"/>
      <c r="H921" s="30"/>
      <c r="I921" s="30"/>
    </row>
    <row r="922" spans="2:9" ht="15.75" customHeight="1" x14ac:dyDescent="0.25">
      <c r="B922" s="30"/>
      <c r="C922" s="30"/>
      <c r="D922" s="30"/>
      <c r="E922" s="30"/>
      <c r="F922" s="30"/>
      <c r="G922" s="30"/>
      <c r="H922" s="30"/>
      <c r="I922" s="30"/>
    </row>
    <row r="923" spans="2:9" ht="15.75" customHeight="1" x14ac:dyDescent="0.25">
      <c r="B923" s="30"/>
      <c r="C923" s="30"/>
      <c r="D923" s="30"/>
      <c r="E923" s="30"/>
      <c r="F923" s="30"/>
      <c r="G923" s="30"/>
      <c r="H923" s="30"/>
      <c r="I923" s="30"/>
    </row>
    <row r="924" spans="2:9" ht="15.75" customHeight="1" x14ac:dyDescent="0.25">
      <c r="B924" s="30"/>
      <c r="C924" s="30"/>
      <c r="D924" s="30"/>
      <c r="E924" s="30"/>
      <c r="F924" s="30"/>
      <c r="G924" s="30"/>
      <c r="H924" s="30"/>
      <c r="I924" s="30"/>
    </row>
    <row r="925" spans="2:9" ht="15.75" customHeight="1" x14ac:dyDescent="0.25">
      <c r="B925" s="30"/>
      <c r="C925" s="30"/>
      <c r="D925" s="30"/>
      <c r="E925" s="30"/>
      <c r="F925" s="30"/>
      <c r="G925" s="30"/>
      <c r="H925" s="30"/>
      <c r="I925" s="30"/>
    </row>
    <row r="926" spans="2:9" ht="15.75" customHeight="1" x14ac:dyDescent="0.25">
      <c r="B926" s="30"/>
      <c r="C926" s="30"/>
      <c r="D926" s="30"/>
      <c r="E926" s="30"/>
      <c r="F926" s="30"/>
      <c r="G926" s="30"/>
      <c r="H926" s="30"/>
      <c r="I926" s="30"/>
    </row>
    <row r="927" spans="2:9" ht="15.75" customHeight="1" x14ac:dyDescent="0.25">
      <c r="B927" s="30"/>
      <c r="C927" s="30"/>
      <c r="D927" s="30"/>
      <c r="E927" s="30"/>
      <c r="F927" s="30"/>
      <c r="G927" s="30"/>
      <c r="H927" s="30"/>
      <c r="I927" s="30"/>
    </row>
    <row r="928" spans="2:9" ht="15.75" customHeight="1" x14ac:dyDescent="0.25">
      <c r="B928" s="30"/>
      <c r="C928" s="30"/>
      <c r="D928" s="30"/>
      <c r="E928" s="30"/>
      <c r="F928" s="30"/>
      <c r="G928" s="30"/>
      <c r="H928" s="30"/>
      <c r="I928" s="30"/>
    </row>
    <row r="929" spans="2:9" ht="15.75" customHeight="1" x14ac:dyDescent="0.25">
      <c r="B929" s="30"/>
      <c r="C929" s="30"/>
      <c r="D929" s="30"/>
      <c r="E929" s="30"/>
      <c r="F929" s="30"/>
      <c r="G929" s="30"/>
      <c r="H929" s="30"/>
      <c r="I929" s="30"/>
    </row>
    <row r="930" spans="2:9" ht="15.75" customHeight="1" x14ac:dyDescent="0.25">
      <c r="B930" s="30"/>
      <c r="C930" s="30"/>
      <c r="D930" s="30"/>
      <c r="E930" s="30"/>
      <c r="F930" s="30"/>
      <c r="G930" s="30"/>
      <c r="H930" s="30"/>
      <c r="I930" s="30"/>
    </row>
    <row r="931" spans="2:9" ht="15.75" customHeight="1" x14ac:dyDescent="0.25">
      <c r="B931" s="30"/>
      <c r="C931" s="30"/>
      <c r="D931" s="30"/>
      <c r="E931" s="30"/>
      <c r="F931" s="30"/>
      <c r="G931" s="30"/>
      <c r="H931" s="30"/>
      <c r="I931" s="30"/>
    </row>
    <row r="932" spans="2:9" ht="15.75" customHeight="1" x14ac:dyDescent="0.25">
      <c r="B932" s="30"/>
      <c r="C932" s="30"/>
      <c r="D932" s="30"/>
      <c r="E932" s="30"/>
      <c r="F932" s="30"/>
      <c r="G932" s="30"/>
      <c r="H932" s="30"/>
      <c r="I932" s="30"/>
    </row>
    <row r="933" spans="2:9" ht="15.75" customHeight="1" x14ac:dyDescent="0.25">
      <c r="B933" s="30"/>
      <c r="C933" s="30"/>
      <c r="D933" s="30"/>
      <c r="E933" s="30"/>
      <c r="F933" s="30"/>
      <c r="G933" s="30"/>
      <c r="H933" s="30"/>
      <c r="I933" s="30"/>
    </row>
    <row r="934" spans="2:9" ht="15.75" customHeight="1" x14ac:dyDescent="0.25">
      <c r="B934" s="30"/>
      <c r="C934" s="30"/>
      <c r="D934" s="30"/>
      <c r="E934" s="30"/>
      <c r="F934" s="30"/>
      <c r="G934" s="30"/>
      <c r="H934" s="30"/>
      <c r="I934" s="30"/>
    </row>
    <row r="935" spans="2:9" ht="15.75" customHeight="1" x14ac:dyDescent="0.25">
      <c r="B935" s="30"/>
      <c r="C935" s="30"/>
      <c r="D935" s="30"/>
      <c r="E935" s="30"/>
      <c r="F935" s="30"/>
      <c r="G935" s="30"/>
      <c r="H935" s="30"/>
      <c r="I935" s="30"/>
    </row>
    <row r="936" spans="2:9" ht="15.75" customHeight="1" x14ac:dyDescent="0.25">
      <c r="B936" s="30"/>
      <c r="C936" s="30"/>
      <c r="D936" s="30"/>
      <c r="E936" s="30"/>
      <c r="F936" s="30"/>
      <c r="G936" s="30"/>
      <c r="H936" s="30"/>
      <c r="I936" s="30"/>
    </row>
    <row r="937" spans="2:9" ht="15.75" customHeight="1" x14ac:dyDescent="0.25">
      <c r="B937" s="30"/>
      <c r="C937" s="30"/>
      <c r="D937" s="30"/>
      <c r="E937" s="30"/>
      <c r="F937" s="30"/>
      <c r="G937" s="30"/>
      <c r="H937" s="30"/>
      <c r="I937" s="30"/>
    </row>
    <row r="938" spans="2:9" ht="15.75" customHeight="1" x14ac:dyDescent="0.25">
      <c r="B938" s="30"/>
      <c r="C938" s="30"/>
      <c r="D938" s="30"/>
      <c r="E938" s="30"/>
      <c r="F938" s="30"/>
      <c r="G938" s="30"/>
      <c r="H938" s="30"/>
      <c r="I938" s="30"/>
    </row>
    <row r="939" spans="2:9" ht="15.75" customHeight="1" x14ac:dyDescent="0.25">
      <c r="B939" s="30"/>
      <c r="C939" s="30"/>
      <c r="D939" s="30"/>
      <c r="E939" s="30"/>
      <c r="F939" s="30"/>
      <c r="G939" s="30"/>
      <c r="H939" s="30"/>
      <c r="I939" s="30"/>
    </row>
    <row r="940" spans="2:9" ht="15.75" customHeight="1" x14ac:dyDescent="0.25">
      <c r="B940" s="30"/>
      <c r="C940" s="30"/>
      <c r="D940" s="30"/>
      <c r="E940" s="30"/>
      <c r="F940" s="30"/>
      <c r="G940" s="30"/>
      <c r="H940" s="30"/>
      <c r="I940" s="30"/>
    </row>
    <row r="941" spans="2:9" ht="15.75" customHeight="1" x14ac:dyDescent="0.25">
      <c r="B941" s="30"/>
      <c r="C941" s="30"/>
      <c r="D941" s="30"/>
      <c r="E941" s="30"/>
      <c r="F941" s="30"/>
      <c r="G941" s="30"/>
      <c r="H941" s="30"/>
      <c r="I941" s="30"/>
    </row>
    <row r="942" spans="2:9" ht="15.75" customHeight="1" x14ac:dyDescent="0.25">
      <c r="B942" s="30"/>
      <c r="C942" s="30"/>
      <c r="D942" s="30"/>
      <c r="E942" s="30"/>
      <c r="F942" s="30"/>
      <c r="G942" s="30"/>
      <c r="H942" s="30"/>
      <c r="I942" s="30"/>
    </row>
    <row r="943" spans="2:9" ht="15.75" customHeight="1" x14ac:dyDescent="0.25">
      <c r="B943" s="30"/>
      <c r="C943" s="30"/>
      <c r="D943" s="30"/>
      <c r="E943" s="30"/>
      <c r="F943" s="30"/>
      <c r="G943" s="30"/>
      <c r="H943" s="30"/>
      <c r="I943" s="30"/>
    </row>
    <row r="944" spans="2:9" ht="15.75" customHeight="1" x14ac:dyDescent="0.25">
      <c r="B944" s="30"/>
      <c r="C944" s="30"/>
      <c r="D944" s="30"/>
      <c r="E944" s="30"/>
      <c r="F944" s="30"/>
      <c r="G944" s="30"/>
      <c r="H944" s="30"/>
      <c r="I944" s="30"/>
    </row>
    <row r="945" spans="2:9" ht="15.75" customHeight="1" x14ac:dyDescent="0.25">
      <c r="B945" s="30"/>
      <c r="C945" s="30"/>
      <c r="D945" s="30"/>
      <c r="E945" s="30"/>
      <c r="F945" s="30"/>
      <c r="G945" s="30"/>
      <c r="H945" s="30"/>
      <c r="I945" s="30"/>
    </row>
    <row r="946" spans="2:9" ht="15.75" customHeight="1" x14ac:dyDescent="0.25">
      <c r="B946" s="30"/>
      <c r="C946" s="30"/>
      <c r="D946" s="30"/>
      <c r="E946" s="30"/>
      <c r="F946" s="30"/>
      <c r="G946" s="30"/>
      <c r="H946" s="30"/>
      <c r="I946" s="30"/>
    </row>
    <row r="947" spans="2:9" ht="15.75" customHeight="1" x14ac:dyDescent="0.25">
      <c r="B947" s="30"/>
      <c r="C947" s="30"/>
      <c r="D947" s="30"/>
      <c r="E947" s="30"/>
      <c r="F947" s="30"/>
      <c r="G947" s="30"/>
      <c r="H947" s="30"/>
      <c r="I947" s="30"/>
    </row>
    <row r="948" spans="2:9" ht="15.75" customHeight="1" x14ac:dyDescent="0.25">
      <c r="B948" s="30"/>
      <c r="C948" s="30"/>
      <c r="D948" s="30"/>
      <c r="E948" s="30"/>
      <c r="F948" s="30"/>
      <c r="G948" s="30"/>
      <c r="H948" s="30"/>
      <c r="I948" s="30"/>
    </row>
    <row r="949" spans="2:9" ht="15.75" customHeight="1" x14ac:dyDescent="0.25">
      <c r="B949" s="30"/>
      <c r="C949" s="30"/>
      <c r="D949" s="30"/>
      <c r="E949" s="30"/>
      <c r="F949" s="30"/>
      <c r="G949" s="30"/>
      <c r="H949" s="30"/>
      <c r="I949" s="30"/>
    </row>
    <row r="950" spans="2:9" ht="15.75" customHeight="1" x14ac:dyDescent="0.25">
      <c r="B950" s="30"/>
      <c r="C950" s="30"/>
      <c r="D950" s="30"/>
      <c r="E950" s="30"/>
      <c r="F950" s="30"/>
      <c r="G950" s="30"/>
      <c r="H950" s="30"/>
      <c r="I950" s="30"/>
    </row>
    <row r="951" spans="2:9" ht="15.75" customHeight="1" x14ac:dyDescent="0.25">
      <c r="B951" s="30"/>
      <c r="C951" s="30"/>
      <c r="D951" s="30"/>
      <c r="E951" s="30"/>
      <c r="F951" s="30"/>
      <c r="G951" s="30"/>
      <c r="H951" s="30"/>
      <c r="I951" s="30"/>
    </row>
    <row r="952" spans="2:9" ht="15.75" customHeight="1" x14ac:dyDescent="0.25">
      <c r="B952" s="30"/>
      <c r="C952" s="30"/>
      <c r="D952" s="30"/>
      <c r="E952" s="30"/>
      <c r="F952" s="30"/>
      <c r="G952" s="30"/>
      <c r="H952" s="30"/>
      <c r="I952" s="30"/>
    </row>
    <row r="953" spans="2:9" ht="15.75" customHeight="1" x14ac:dyDescent="0.25">
      <c r="B953" s="30"/>
      <c r="C953" s="30"/>
      <c r="D953" s="30"/>
      <c r="E953" s="30"/>
      <c r="F953" s="30"/>
      <c r="G953" s="30"/>
      <c r="H953" s="30"/>
      <c r="I953" s="30"/>
    </row>
    <row r="954" spans="2:9" ht="15.75" customHeight="1" x14ac:dyDescent="0.25">
      <c r="B954" s="30"/>
      <c r="C954" s="30"/>
      <c r="D954" s="30"/>
      <c r="E954" s="30"/>
      <c r="F954" s="30"/>
      <c r="G954" s="30"/>
      <c r="H954" s="30"/>
      <c r="I954" s="30"/>
    </row>
    <row r="955" spans="2:9" ht="15.75" customHeight="1" x14ac:dyDescent="0.25">
      <c r="B955" s="30"/>
      <c r="C955" s="30"/>
      <c r="D955" s="30"/>
      <c r="E955" s="30"/>
      <c r="F955" s="30"/>
      <c r="G955" s="30"/>
      <c r="H955" s="30"/>
      <c r="I955" s="30"/>
    </row>
    <row r="956" spans="2:9" ht="15.75" customHeight="1" x14ac:dyDescent="0.25">
      <c r="B956" s="30"/>
      <c r="C956" s="30"/>
      <c r="D956" s="30"/>
      <c r="E956" s="30"/>
      <c r="F956" s="30"/>
      <c r="G956" s="30"/>
      <c r="H956" s="30"/>
      <c r="I956" s="30"/>
    </row>
    <row r="957" spans="2:9" ht="15.75" customHeight="1" x14ac:dyDescent="0.25">
      <c r="B957" s="30"/>
      <c r="C957" s="30"/>
      <c r="D957" s="30"/>
      <c r="E957" s="30"/>
      <c r="F957" s="30"/>
      <c r="G957" s="30"/>
      <c r="H957" s="30"/>
      <c r="I957" s="30"/>
    </row>
    <row r="958" spans="2:9" ht="15.75" customHeight="1" x14ac:dyDescent="0.25">
      <c r="B958" s="30"/>
      <c r="C958" s="30"/>
      <c r="D958" s="30"/>
      <c r="E958" s="30"/>
      <c r="F958" s="30"/>
      <c r="G958" s="30"/>
      <c r="H958" s="30"/>
      <c r="I958" s="30"/>
    </row>
    <row r="959" spans="2:9" ht="15.75" customHeight="1" x14ac:dyDescent="0.25">
      <c r="B959" s="30"/>
      <c r="C959" s="30"/>
      <c r="D959" s="30"/>
      <c r="E959" s="30"/>
      <c r="F959" s="30"/>
      <c r="G959" s="30"/>
      <c r="H959" s="30"/>
      <c r="I959" s="30"/>
    </row>
    <row r="960" spans="2:9" ht="15.75" customHeight="1" x14ac:dyDescent="0.25">
      <c r="B960" s="30"/>
      <c r="C960" s="30"/>
      <c r="D960" s="30"/>
      <c r="E960" s="30"/>
      <c r="F960" s="30"/>
      <c r="G960" s="30"/>
      <c r="H960" s="30"/>
      <c r="I960" s="30"/>
    </row>
    <row r="961" spans="2:9" ht="15.75" customHeight="1" x14ac:dyDescent="0.25">
      <c r="B961" s="30"/>
      <c r="C961" s="30"/>
      <c r="D961" s="30"/>
      <c r="E961" s="30"/>
      <c r="F961" s="30"/>
      <c r="G961" s="30"/>
      <c r="H961" s="30"/>
      <c r="I961" s="30"/>
    </row>
    <row r="962" spans="2:9" ht="15.75" customHeight="1" x14ac:dyDescent="0.25">
      <c r="B962" s="30"/>
      <c r="C962" s="30"/>
      <c r="D962" s="30"/>
      <c r="E962" s="30"/>
      <c r="F962" s="30"/>
      <c r="G962" s="30"/>
      <c r="H962" s="30"/>
      <c r="I962" s="30"/>
    </row>
    <row r="963" spans="2:9" ht="15.75" customHeight="1" x14ac:dyDescent="0.25">
      <c r="B963" s="30"/>
      <c r="C963" s="30"/>
      <c r="D963" s="30"/>
      <c r="E963" s="30"/>
      <c r="F963" s="30"/>
      <c r="G963" s="30"/>
      <c r="H963" s="30"/>
      <c r="I963" s="30"/>
    </row>
    <row r="964" spans="2:9" ht="15.75" customHeight="1" x14ac:dyDescent="0.25">
      <c r="B964" s="30"/>
      <c r="C964" s="30"/>
      <c r="D964" s="30"/>
      <c r="E964" s="30"/>
      <c r="F964" s="30"/>
      <c r="G964" s="30"/>
      <c r="H964" s="30"/>
      <c r="I964" s="30"/>
    </row>
    <row r="965" spans="2:9" ht="15.75" customHeight="1" x14ac:dyDescent="0.25">
      <c r="B965" s="30"/>
      <c r="C965" s="30"/>
      <c r="D965" s="30"/>
      <c r="E965" s="30"/>
      <c r="F965" s="30"/>
      <c r="G965" s="30"/>
      <c r="H965" s="30"/>
      <c r="I965" s="30"/>
    </row>
    <row r="966" spans="2:9" ht="15.75" customHeight="1" x14ac:dyDescent="0.25">
      <c r="B966" s="30"/>
      <c r="C966" s="30"/>
      <c r="D966" s="30"/>
      <c r="E966" s="30"/>
      <c r="F966" s="30"/>
      <c r="G966" s="30"/>
      <c r="H966" s="30"/>
      <c r="I966" s="30"/>
    </row>
    <row r="967" spans="2:9" ht="15.75" customHeight="1" x14ac:dyDescent="0.25">
      <c r="B967" s="30"/>
      <c r="C967" s="30"/>
      <c r="D967" s="30"/>
      <c r="E967" s="30"/>
      <c r="F967" s="30"/>
      <c r="G967" s="30"/>
      <c r="H967" s="30"/>
      <c r="I967" s="30"/>
    </row>
    <row r="968" spans="2:9" ht="15.75" customHeight="1" x14ac:dyDescent="0.25">
      <c r="B968" s="30"/>
      <c r="C968" s="30"/>
      <c r="D968" s="30"/>
      <c r="E968" s="30"/>
      <c r="F968" s="30"/>
      <c r="G968" s="30"/>
      <c r="H968" s="30"/>
      <c r="I968" s="30"/>
    </row>
    <row r="969" spans="2:9" ht="15.75" customHeight="1" x14ac:dyDescent="0.25">
      <c r="B969" s="30"/>
      <c r="C969" s="30"/>
      <c r="D969" s="30"/>
      <c r="E969" s="30"/>
      <c r="F969" s="30"/>
      <c r="G969" s="30"/>
      <c r="H969" s="30"/>
      <c r="I969" s="30"/>
    </row>
    <row r="970" spans="2:9" ht="15.75" customHeight="1" x14ac:dyDescent="0.25">
      <c r="B970" s="30"/>
      <c r="C970" s="30"/>
      <c r="D970" s="30"/>
      <c r="E970" s="30"/>
      <c r="F970" s="30"/>
      <c r="G970" s="30"/>
      <c r="H970" s="30"/>
      <c r="I970" s="30"/>
    </row>
    <row r="971" spans="2:9" ht="15.75" customHeight="1" x14ac:dyDescent="0.25">
      <c r="B971" s="30"/>
      <c r="C971" s="30"/>
      <c r="D971" s="30"/>
      <c r="E971" s="30"/>
      <c r="F971" s="30"/>
      <c r="G971" s="30"/>
      <c r="H971" s="30"/>
      <c r="I971" s="30"/>
    </row>
    <row r="972" spans="2:9" ht="15.75" customHeight="1" x14ac:dyDescent="0.25">
      <c r="B972" s="30"/>
      <c r="C972" s="30"/>
      <c r="D972" s="30"/>
      <c r="E972" s="30"/>
      <c r="F972" s="30"/>
      <c r="G972" s="30"/>
      <c r="H972" s="30"/>
      <c r="I972" s="30"/>
    </row>
    <row r="973" spans="2:9" ht="15.75" customHeight="1" x14ac:dyDescent="0.25">
      <c r="B973" s="30"/>
      <c r="C973" s="30"/>
      <c r="D973" s="30"/>
      <c r="E973" s="30"/>
      <c r="F973" s="30"/>
      <c r="G973" s="30"/>
      <c r="H973" s="30"/>
      <c r="I973" s="30"/>
    </row>
    <row r="974" spans="2:9" ht="15.75" customHeight="1" x14ac:dyDescent="0.25">
      <c r="B974" s="30"/>
      <c r="C974" s="30"/>
      <c r="D974" s="30"/>
      <c r="E974" s="30"/>
      <c r="F974" s="30"/>
      <c r="G974" s="30"/>
      <c r="H974" s="30"/>
      <c r="I974" s="30"/>
    </row>
    <row r="975" spans="2:9" ht="15.75" customHeight="1" x14ac:dyDescent="0.25">
      <c r="B975" s="30"/>
      <c r="C975" s="30"/>
      <c r="D975" s="30"/>
      <c r="E975" s="30"/>
      <c r="F975" s="30"/>
      <c r="G975" s="30"/>
      <c r="H975" s="30"/>
      <c r="I975" s="30"/>
    </row>
    <row r="976" spans="2:9" ht="15.75" customHeight="1" x14ac:dyDescent="0.25">
      <c r="B976" s="30"/>
      <c r="C976" s="30"/>
      <c r="D976" s="30"/>
      <c r="E976" s="30"/>
      <c r="F976" s="30"/>
      <c r="G976" s="30"/>
      <c r="H976" s="30"/>
      <c r="I976" s="30"/>
    </row>
    <row r="977" spans="2:9" ht="15.75" customHeight="1" x14ac:dyDescent="0.25">
      <c r="B977" s="30"/>
      <c r="C977" s="30"/>
      <c r="D977" s="30"/>
      <c r="E977" s="30"/>
      <c r="F977" s="30"/>
      <c r="G977" s="30"/>
      <c r="H977" s="30"/>
      <c r="I977" s="30"/>
    </row>
    <row r="978" spans="2:9" ht="15.75" customHeight="1" x14ac:dyDescent="0.25">
      <c r="B978" s="30"/>
      <c r="C978" s="30"/>
      <c r="D978" s="30"/>
      <c r="E978" s="30"/>
      <c r="F978" s="30"/>
      <c r="G978" s="30"/>
      <c r="H978" s="30"/>
      <c r="I978" s="30"/>
    </row>
    <row r="979" spans="2:9" ht="15.75" customHeight="1" x14ac:dyDescent="0.25">
      <c r="B979" s="30"/>
      <c r="C979" s="30"/>
      <c r="D979" s="30"/>
      <c r="E979" s="30"/>
      <c r="F979" s="30"/>
      <c r="G979" s="30"/>
      <c r="H979" s="30"/>
      <c r="I979" s="30"/>
    </row>
    <row r="980" spans="2:9" ht="15.75" customHeight="1" x14ac:dyDescent="0.25">
      <c r="B980" s="30"/>
      <c r="C980" s="30"/>
      <c r="D980" s="30"/>
      <c r="E980" s="30"/>
      <c r="F980" s="30"/>
      <c r="G980" s="30"/>
      <c r="H980" s="30"/>
      <c r="I980" s="30"/>
    </row>
    <row r="981" spans="2:9" ht="15.75" customHeight="1" x14ac:dyDescent="0.25">
      <c r="B981" s="30"/>
      <c r="C981" s="30"/>
      <c r="D981" s="30"/>
      <c r="E981" s="30"/>
      <c r="F981" s="30"/>
      <c r="G981" s="30"/>
      <c r="H981" s="30"/>
      <c r="I981" s="30"/>
    </row>
    <row r="982" spans="2:9" ht="15.75" customHeight="1" x14ac:dyDescent="0.25">
      <c r="B982" s="30"/>
      <c r="C982" s="30"/>
      <c r="D982" s="30"/>
      <c r="E982" s="30"/>
      <c r="F982" s="30"/>
      <c r="G982" s="30"/>
      <c r="H982" s="30"/>
      <c r="I982" s="30"/>
    </row>
    <row r="983" spans="2:9" ht="15.75" customHeight="1" x14ac:dyDescent="0.25">
      <c r="B983" s="30"/>
      <c r="C983" s="30"/>
      <c r="D983" s="30"/>
      <c r="E983" s="30"/>
      <c r="F983" s="30"/>
      <c r="G983" s="30"/>
      <c r="H983" s="30"/>
      <c r="I983" s="30"/>
    </row>
    <row r="984" spans="2:9" ht="15.75" customHeight="1" x14ac:dyDescent="0.25">
      <c r="B984" s="30"/>
      <c r="C984" s="30"/>
      <c r="D984" s="30"/>
      <c r="E984" s="30"/>
      <c r="F984" s="30"/>
      <c r="G984" s="30"/>
      <c r="H984" s="30"/>
      <c r="I984" s="30"/>
    </row>
    <row r="985" spans="2:9" ht="15.75" customHeight="1" x14ac:dyDescent="0.25">
      <c r="B985" s="30"/>
      <c r="C985" s="30"/>
      <c r="D985" s="30"/>
      <c r="E985" s="30"/>
      <c r="F985" s="30"/>
      <c r="G985" s="30"/>
      <c r="H985" s="30"/>
      <c r="I985" s="30"/>
    </row>
    <row r="986" spans="2:9" ht="15.75" customHeight="1" x14ac:dyDescent="0.25">
      <c r="B986" s="30"/>
      <c r="C986" s="30"/>
      <c r="D986" s="30"/>
      <c r="E986" s="30"/>
      <c r="F986" s="30"/>
      <c r="G986" s="30"/>
      <c r="H986" s="30"/>
      <c r="I986" s="30"/>
    </row>
    <row r="987" spans="2:9" ht="15.75" customHeight="1" x14ac:dyDescent="0.25">
      <c r="B987" s="30"/>
      <c r="C987" s="30"/>
      <c r="D987" s="30"/>
      <c r="E987" s="30"/>
      <c r="F987" s="30"/>
      <c r="G987" s="30"/>
      <c r="H987" s="30"/>
      <c r="I987" s="30"/>
    </row>
    <row r="988" spans="2:9" ht="15.75" customHeight="1" x14ac:dyDescent="0.25">
      <c r="B988" s="30"/>
      <c r="C988" s="30"/>
      <c r="D988" s="30"/>
      <c r="E988" s="30"/>
      <c r="F988" s="30"/>
      <c r="G988" s="30"/>
      <c r="H988" s="30"/>
      <c r="I988" s="30"/>
    </row>
    <row r="989" spans="2:9" ht="15.75" customHeight="1" x14ac:dyDescent="0.25">
      <c r="B989" s="30"/>
      <c r="C989" s="30"/>
      <c r="D989" s="30"/>
      <c r="E989" s="30"/>
      <c r="F989" s="30"/>
      <c r="G989" s="30"/>
      <c r="H989" s="30"/>
      <c r="I989" s="30"/>
    </row>
    <row r="990" spans="2:9" ht="15.75" customHeight="1" x14ac:dyDescent="0.25">
      <c r="B990" s="30"/>
      <c r="C990" s="30"/>
      <c r="D990" s="30"/>
      <c r="E990" s="30"/>
      <c r="F990" s="30"/>
      <c r="G990" s="30"/>
      <c r="H990" s="30"/>
      <c r="I990" s="30"/>
    </row>
    <row r="991" spans="2:9" ht="15.75" customHeight="1" x14ac:dyDescent="0.25">
      <c r="B991" s="30"/>
      <c r="C991" s="30"/>
      <c r="D991" s="30"/>
      <c r="E991" s="30"/>
      <c r="F991" s="30"/>
      <c r="G991" s="30"/>
      <c r="H991" s="30"/>
      <c r="I991" s="30"/>
    </row>
    <row r="992" spans="2:9" ht="15.75" customHeight="1" x14ac:dyDescent="0.25">
      <c r="B992" s="30"/>
      <c r="C992" s="30"/>
      <c r="D992" s="30"/>
      <c r="E992" s="30"/>
      <c r="F992" s="30"/>
      <c r="G992" s="30"/>
      <c r="H992" s="30"/>
      <c r="I992" s="30"/>
    </row>
    <row r="993" spans="2:9" ht="15.75" customHeight="1" x14ac:dyDescent="0.25">
      <c r="B993" s="30"/>
      <c r="C993" s="30"/>
      <c r="D993" s="30"/>
      <c r="E993" s="30"/>
      <c r="F993" s="30"/>
      <c r="G993" s="30"/>
      <c r="H993" s="30"/>
      <c r="I993" s="30"/>
    </row>
    <row r="994" spans="2:9" ht="15.75" customHeight="1" x14ac:dyDescent="0.25">
      <c r="B994" s="30"/>
      <c r="C994" s="30"/>
      <c r="D994" s="30"/>
      <c r="E994" s="30"/>
      <c r="F994" s="30"/>
      <c r="G994" s="30"/>
      <c r="H994" s="30"/>
      <c r="I994" s="30"/>
    </row>
    <row r="995" spans="2:9" ht="15.75" customHeight="1" x14ac:dyDescent="0.25">
      <c r="B995" s="30"/>
      <c r="C995" s="30"/>
      <c r="D995" s="30"/>
      <c r="E995" s="30"/>
      <c r="F995" s="30"/>
      <c r="G995" s="30"/>
      <c r="H995" s="30"/>
      <c r="I995" s="30"/>
    </row>
    <row r="996" spans="2:9" ht="15.75" customHeight="1" x14ac:dyDescent="0.25">
      <c r="B996" s="30"/>
      <c r="C996" s="30"/>
      <c r="D996" s="30"/>
      <c r="E996" s="30"/>
      <c r="F996" s="30"/>
      <c r="G996" s="30"/>
      <c r="H996" s="30"/>
      <c r="I996" s="30"/>
    </row>
    <row r="997" spans="2:9" ht="15.75" customHeight="1" x14ac:dyDescent="0.25">
      <c r="B997" s="30"/>
      <c r="C997" s="30"/>
      <c r="D997" s="30"/>
      <c r="E997" s="30"/>
      <c r="F997" s="30"/>
      <c r="G997" s="30"/>
      <c r="H997" s="30"/>
      <c r="I997" s="30"/>
    </row>
    <row r="998" spans="2:9" ht="15.75" customHeight="1" x14ac:dyDescent="0.25">
      <c r="B998" s="30"/>
      <c r="C998" s="30"/>
      <c r="D998" s="30"/>
      <c r="E998" s="30"/>
      <c r="F998" s="30"/>
      <c r="G998" s="30"/>
      <c r="H998" s="30"/>
      <c r="I998" s="30"/>
    </row>
    <row r="999" spans="2:9" ht="15.75" customHeight="1" x14ac:dyDescent="0.25">
      <c r="B999" s="30"/>
      <c r="C999" s="30"/>
      <c r="D999" s="30"/>
      <c r="E999" s="30"/>
      <c r="F999" s="30"/>
      <c r="G999" s="30"/>
      <c r="H999" s="30"/>
      <c r="I999" s="30"/>
    </row>
    <row r="1000" spans="2:9" ht="15.75" customHeight="1" x14ac:dyDescent="0.25">
      <c r="B1000" s="30"/>
      <c r="C1000" s="30"/>
      <c r="D1000" s="30"/>
      <c r="E1000" s="30"/>
      <c r="F1000" s="30"/>
      <c r="G1000" s="30"/>
      <c r="H1000" s="30"/>
      <c r="I1000" s="30"/>
    </row>
  </sheetData>
  <mergeCells count="1">
    <mergeCell ref="A20:E20"/>
  </mergeCells>
  <hyperlinks>
    <hyperlink ref="A20" r:id="rId1" xr:uid="{00000000-0004-0000-0300-000000000000}"/>
  </hyperlinks>
  <pageMargins left="0.7" right="0.7" top="0.75" bottom="0.75" header="0" footer="0"/>
  <pageSetup orientation="landscape"/>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defaultColWidth="14.44140625" defaultRowHeight="15" customHeight="1" x14ac:dyDescent="0.25"/>
  <cols>
    <col min="1" max="6" width="14.44140625" customWidth="1"/>
  </cols>
  <sheetData>
    <row r="1" spans="1:26" ht="15.75" customHeight="1" x14ac:dyDescent="0.3">
      <c r="A1" s="57" t="s">
        <v>92</v>
      </c>
      <c r="B1" s="57" t="s">
        <v>93</v>
      </c>
      <c r="C1" s="57" t="s">
        <v>10</v>
      </c>
      <c r="D1" s="57" t="s">
        <v>94</v>
      </c>
      <c r="E1" s="57" t="s">
        <v>12</v>
      </c>
      <c r="F1" s="57" t="s">
        <v>95</v>
      </c>
      <c r="G1" s="57" t="s">
        <v>96</v>
      </c>
      <c r="H1" s="57" t="s">
        <v>97</v>
      </c>
      <c r="I1" s="57" t="s">
        <v>98</v>
      </c>
      <c r="J1" s="57" t="s">
        <v>17</v>
      </c>
      <c r="K1" s="57" t="s">
        <v>18</v>
      </c>
      <c r="L1" s="1"/>
      <c r="M1" s="1"/>
      <c r="N1" s="1"/>
      <c r="O1" s="1"/>
      <c r="P1" s="1"/>
      <c r="Q1" s="1"/>
      <c r="R1" s="1"/>
      <c r="S1" s="1"/>
      <c r="T1" s="1"/>
      <c r="U1" s="1"/>
      <c r="V1" s="1"/>
      <c r="W1" s="1"/>
      <c r="X1" s="1"/>
      <c r="Y1" s="1"/>
      <c r="Z1" s="1"/>
    </row>
    <row r="2" spans="1:26" ht="15.75" customHeight="1" x14ac:dyDescent="0.3">
      <c r="A2" s="58">
        <v>2021</v>
      </c>
      <c r="B2" s="59" t="s">
        <v>99</v>
      </c>
      <c r="C2" s="59" t="s">
        <v>100</v>
      </c>
      <c r="D2" s="58">
        <v>2</v>
      </c>
      <c r="E2" s="58">
        <v>5</v>
      </c>
      <c r="F2" s="58">
        <v>292</v>
      </c>
      <c r="G2" s="58">
        <v>58</v>
      </c>
      <c r="H2" s="58">
        <v>0</v>
      </c>
      <c r="I2" s="58">
        <v>27</v>
      </c>
      <c r="J2" s="58">
        <v>12</v>
      </c>
      <c r="K2" s="58">
        <v>396</v>
      </c>
      <c r="L2" s="59"/>
      <c r="M2" s="59"/>
      <c r="N2" s="59"/>
      <c r="O2" s="59"/>
      <c r="P2" s="59"/>
      <c r="Q2" s="59"/>
      <c r="R2" s="59"/>
      <c r="S2" s="59"/>
      <c r="T2" s="59"/>
      <c r="U2" s="59"/>
      <c r="V2" s="59"/>
      <c r="W2" s="59"/>
      <c r="X2" s="59"/>
      <c r="Y2" s="59"/>
      <c r="Z2" s="59"/>
    </row>
    <row r="3" spans="1:26" ht="15.75" customHeight="1" x14ac:dyDescent="0.3">
      <c r="A3" s="58">
        <v>2021</v>
      </c>
      <c r="B3" s="59" t="s">
        <v>101</v>
      </c>
      <c r="C3" s="59" t="s">
        <v>102</v>
      </c>
      <c r="D3" s="58">
        <v>1</v>
      </c>
      <c r="E3" s="58">
        <v>1</v>
      </c>
      <c r="F3" s="58">
        <v>12</v>
      </c>
      <c r="G3" s="58">
        <v>19</v>
      </c>
      <c r="H3" s="58">
        <v>0</v>
      </c>
      <c r="I3" s="58">
        <v>6</v>
      </c>
      <c r="J3" s="58">
        <v>127</v>
      </c>
      <c r="K3" s="58">
        <v>166</v>
      </c>
      <c r="L3" s="59"/>
      <c r="M3" s="59"/>
      <c r="N3" s="59"/>
      <c r="O3" s="59"/>
      <c r="P3" s="59"/>
      <c r="Q3" s="59"/>
      <c r="R3" s="59"/>
      <c r="S3" s="59"/>
      <c r="T3" s="59"/>
      <c r="U3" s="59"/>
      <c r="V3" s="59"/>
      <c r="W3" s="59"/>
      <c r="X3" s="59"/>
      <c r="Y3" s="59"/>
      <c r="Z3" s="59"/>
    </row>
    <row r="4" spans="1:26" ht="15.75" customHeight="1" x14ac:dyDescent="0.3">
      <c r="A4" s="58">
        <v>2021</v>
      </c>
      <c r="B4" s="59" t="s">
        <v>103</v>
      </c>
      <c r="C4" s="59" t="s">
        <v>104</v>
      </c>
      <c r="D4" s="58">
        <v>1</v>
      </c>
      <c r="E4" s="58">
        <v>3</v>
      </c>
      <c r="F4" s="58">
        <v>68</v>
      </c>
      <c r="G4" s="58">
        <v>43</v>
      </c>
      <c r="H4" s="58">
        <v>0</v>
      </c>
      <c r="I4" s="58">
        <v>13</v>
      </c>
      <c r="J4" s="58">
        <v>212</v>
      </c>
      <c r="K4" s="58">
        <v>340</v>
      </c>
      <c r="L4" s="59"/>
      <c r="M4" s="59"/>
      <c r="N4" s="59"/>
      <c r="O4" s="59"/>
      <c r="P4" s="59"/>
      <c r="Q4" s="59"/>
      <c r="R4" s="59"/>
      <c r="S4" s="59"/>
      <c r="T4" s="59"/>
      <c r="U4" s="59"/>
      <c r="V4" s="59"/>
      <c r="W4" s="59"/>
      <c r="X4" s="59"/>
      <c r="Y4" s="59"/>
      <c r="Z4" s="59"/>
    </row>
    <row r="5" spans="1:26" ht="15.75" customHeight="1" x14ac:dyDescent="0.3">
      <c r="A5" s="58">
        <v>2021</v>
      </c>
      <c r="B5" s="60">
        <v>10</v>
      </c>
      <c r="C5" s="61" t="s">
        <v>105</v>
      </c>
      <c r="D5" s="58">
        <v>69</v>
      </c>
      <c r="E5" s="58">
        <v>339</v>
      </c>
      <c r="F5" s="58">
        <v>5240</v>
      </c>
      <c r="G5" s="58">
        <v>6052</v>
      </c>
      <c r="H5" s="58">
        <v>23</v>
      </c>
      <c r="I5" s="58">
        <v>1256</v>
      </c>
      <c r="J5" s="58">
        <v>8763</v>
      </c>
      <c r="K5" s="58">
        <v>21742</v>
      </c>
      <c r="L5" s="59"/>
      <c r="M5" s="59"/>
      <c r="N5" s="59"/>
      <c r="O5" s="59"/>
      <c r="P5" s="59"/>
      <c r="Q5" s="59"/>
      <c r="R5" s="59"/>
      <c r="S5" s="59"/>
      <c r="T5" s="59"/>
      <c r="U5" s="59"/>
      <c r="V5" s="59"/>
      <c r="W5" s="59"/>
      <c r="X5" s="59"/>
      <c r="Y5" s="59"/>
      <c r="Z5" s="59"/>
    </row>
    <row r="6" spans="1:26" ht="15.75" customHeight="1" x14ac:dyDescent="0.3">
      <c r="A6" s="58">
        <v>2021</v>
      </c>
      <c r="B6" s="60">
        <v>20</v>
      </c>
      <c r="C6" s="61" t="s">
        <v>106</v>
      </c>
      <c r="D6" s="58">
        <v>2</v>
      </c>
      <c r="E6" s="58">
        <v>52</v>
      </c>
      <c r="F6" s="58">
        <v>191</v>
      </c>
      <c r="G6" s="58">
        <v>502</v>
      </c>
      <c r="H6" s="58">
        <v>4</v>
      </c>
      <c r="I6" s="58">
        <v>206</v>
      </c>
      <c r="J6" s="58">
        <v>3542</v>
      </c>
      <c r="K6" s="58">
        <v>4499</v>
      </c>
      <c r="L6" s="59"/>
      <c r="M6" s="59"/>
      <c r="N6" s="59"/>
      <c r="O6" s="59"/>
      <c r="P6" s="59"/>
      <c r="Q6" s="59"/>
      <c r="R6" s="59"/>
      <c r="S6" s="59"/>
      <c r="T6" s="59"/>
      <c r="U6" s="59"/>
      <c r="V6" s="59"/>
      <c r="W6" s="59"/>
      <c r="X6" s="59"/>
      <c r="Y6" s="59"/>
      <c r="Z6" s="59"/>
    </row>
    <row r="7" spans="1:26" ht="15.75" customHeight="1" x14ac:dyDescent="0.3">
      <c r="A7" s="58">
        <v>2021</v>
      </c>
      <c r="B7" s="60">
        <v>30</v>
      </c>
      <c r="C7" s="61" t="s">
        <v>107</v>
      </c>
      <c r="D7" s="58">
        <v>2</v>
      </c>
      <c r="E7" s="58">
        <v>1</v>
      </c>
      <c r="F7" s="58">
        <v>8</v>
      </c>
      <c r="G7" s="58">
        <v>316</v>
      </c>
      <c r="H7" s="58">
        <v>1</v>
      </c>
      <c r="I7" s="58">
        <v>31</v>
      </c>
      <c r="J7" s="58">
        <v>922</v>
      </c>
      <c r="K7" s="58">
        <v>1281</v>
      </c>
      <c r="L7" s="59"/>
      <c r="M7" s="59"/>
      <c r="N7" s="59"/>
      <c r="O7" s="59"/>
      <c r="P7" s="59"/>
      <c r="Q7" s="59"/>
      <c r="R7" s="59"/>
      <c r="S7" s="59"/>
      <c r="T7" s="59"/>
      <c r="U7" s="59"/>
      <c r="V7" s="59"/>
      <c r="W7" s="59"/>
      <c r="X7" s="59"/>
      <c r="Y7" s="59"/>
      <c r="Z7" s="59"/>
    </row>
    <row r="8" spans="1:26" ht="15.75" customHeight="1" x14ac:dyDescent="0.3">
      <c r="A8" s="58">
        <v>2021</v>
      </c>
      <c r="B8" s="59" t="s">
        <v>108</v>
      </c>
      <c r="C8" s="59" t="s">
        <v>109</v>
      </c>
      <c r="D8" s="58">
        <v>4</v>
      </c>
      <c r="E8" s="58">
        <v>8</v>
      </c>
      <c r="F8" s="58">
        <v>573</v>
      </c>
      <c r="G8" s="58">
        <v>178</v>
      </c>
      <c r="H8" s="58">
        <v>17</v>
      </c>
      <c r="I8" s="58">
        <v>82</v>
      </c>
      <c r="J8" s="58">
        <v>94</v>
      </c>
      <c r="K8" s="58">
        <v>956</v>
      </c>
      <c r="L8" s="59"/>
      <c r="M8" s="59"/>
      <c r="N8" s="59"/>
      <c r="O8" s="59"/>
      <c r="P8" s="59"/>
      <c r="Q8" s="59"/>
      <c r="R8" s="59"/>
      <c r="S8" s="59"/>
      <c r="T8" s="59"/>
      <c r="U8" s="59"/>
      <c r="V8" s="59"/>
      <c r="W8" s="59"/>
      <c r="X8" s="59"/>
      <c r="Y8" s="59"/>
      <c r="Z8" s="59"/>
    </row>
    <row r="9" spans="1:26" ht="15.75" customHeight="1" x14ac:dyDescent="0.3">
      <c r="A9" s="58">
        <v>2021</v>
      </c>
      <c r="B9" s="59" t="s">
        <v>110</v>
      </c>
      <c r="C9" s="59" t="s">
        <v>111</v>
      </c>
      <c r="D9" s="58">
        <v>0</v>
      </c>
      <c r="E9" s="58">
        <v>5</v>
      </c>
      <c r="F9" s="58">
        <v>92</v>
      </c>
      <c r="G9" s="58">
        <v>66</v>
      </c>
      <c r="H9" s="58">
        <v>0</v>
      </c>
      <c r="I9" s="58">
        <v>42</v>
      </c>
      <c r="J9" s="58">
        <v>426</v>
      </c>
      <c r="K9" s="58">
        <v>631</v>
      </c>
      <c r="L9" s="59"/>
      <c r="M9" s="59"/>
      <c r="N9" s="59"/>
      <c r="O9" s="59"/>
      <c r="P9" s="59"/>
      <c r="Q9" s="59"/>
      <c r="R9" s="59"/>
      <c r="S9" s="59"/>
      <c r="T9" s="59"/>
      <c r="U9" s="59"/>
      <c r="V9" s="59"/>
      <c r="W9" s="59"/>
      <c r="X9" s="59"/>
      <c r="Y9" s="59"/>
      <c r="Z9" s="59"/>
    </row>
    <row r="10" spans="1:26" ht="15.75" customHeight="1" x14ac:dyDescent="0.3">
      <c r="A10" s="58">
        <v>2021</v>
      </c>
      <c r="B10" s="59" t="s">
        <v>112</v>
      </c>
      <c r="C10" s="59" t="s">
        <v>113</v>
      </c>
      <c r="D10" s="58">
        <v>7</v>
      </c>
      <c r="E10" s="58">
        <v>4</v>
      </c>
      <c r="F10" s="58">
        <v>29</v>
      </c>
      <c r="G10" s="58">
        <v>54</v>
      </c>
      <c r="H10" s="58">
        <v>0</v>
      </c>
      <c r="I10" s="58">
        <v>26</v>
      </c>
      <c r="J10" s="58">
        <v>187</v>
      </c>
      <c r="K10" s="58">
        <v>307</v>
      </c>
      <c r="L10" s="59"/>
      <c r="M10" s="59"/>
      <c r="N10" s="59"/>
      <c r="O10" s="59"/>
      <c r="P10" s="59"/>
      <c r="Q10" s="59"/>
      <c r="R10" s="59"/>
      <c r="S10" s="59"/>
      <c r="T10" s="59"/>
      <c r="U10" s="59"/>
      <c r="V10" s="59"/>
      <c r="W10" s="59"/>
      <c r="X10" s="59"/>
      <c r="Y10" s="59"/>
      <c r="Z10" s="59"/>
    </row>
    <row r="11" spans="1:26" ht="15.75" customHeight="1" x14ac:dyDescent="0.3">
      <c r="A11" s="58">
        <v>2021</v>
      </c>
      <c r="B11" s="60">
        <v>40</v>
      </c>
      <c r="C11" s="61" t="s">
        <v>114</v>
      </c>
      <c r="D11" s="58">
        <v>10</v>
      </c>
      <c r="E11" s="58">
        <v>60</v>
      </c>
      <c r="F11" s="58">
        <v>1648</v>
      </c>
      <c r="G11" s="58">
        <v>180</v>
      </c>
      <c r="H11" s="58">
        <v>2</v>
      </c>
      <c r="I11" s="58">
        <v>140</v>
      </c>
      <c r="J11" s="58">
        <v>942</v>
      </c>
      <c r="K11" s="58">
        <v>2982</v>
      </c>
      <c r="L11" s="59"/>
      <c r="M11" s="59"/>
      <c r="N11" s="59"/>
      <c r="O11" s="59"/>
      <c r="P11" s="59"/>
      <c r="Q11" s="59"/>
      <c r="R11" s="59"/>
      <c r="S11" s="59"/>
      <c r="T11" s="59"/>
      <c r="U11" s="59"/>
      <c r="V11" s="59"/>
      <c r="W11" s="59"/>
      <c r="X11" s="59"/>
      <c r="Y11" s="59"/>
      <c r="Z11" s="59"/>
    </row>
    <row r="12" spans="1:26" ht="15.75" customHeight="1" x14ac:dyDescent="0.3">
      <c r="A12" s="58">
        <v>2021</v>
      </c>
      <c r="B12" s="59" t="s">
        <v>115</v>
      </c>
      <c r="C12" s="59" t="s">
        <v>116</v>
      </c>
      <c r="D12" s="58">
        <v>1</v>
      </c>
      <c r="E12" s="58">
        <v>1</v>
      </c>
      <c r="F12" s="58">
        <v>120</v>
      </c>
      <c r="G12" s="58">
        <v>104</v>
      </c>
      <c r="H12" s="58">
        <v>2</v>
      </c>
      <c r="I12" s="58">
        <v>14</v>
      </c>
      <c r="J12" s="58">
        <v>29</v>
      </c>
      <c r="K12" s="58">
        <v>271</v>
      </c>
      <c r="L12" s="59"/>
      <c r="M12" s="59"/>
      <c r="N12" s="59"/>
      <c r="O12" s="59"/>
      <c r="P12" s="59"/>
      <c r="Q12" s="59"/>
      <c r="R12" s="59"/>
      <c r="S12" s="59"/>
      <c r="T12" s="59"/>
      <c r="U12" s="59"/>
      <c r="V12" s="59"/>
      <c r="W12" s="59"/>
      <c r="X12" s="59"/>
      <c r="Y12" s="59"/>
      <c r="Z12" s="59"/>
    </row>
    <row r="13" spans="1:26" ht="15.75" customHeight="1" x14ac:dyDescent="0.3">
      <c r="A13" s="58">
        <v>2021</v>
      </c>
      <c r="B13" s="59" t="s">
        <v>117</v>
      </c>
      <c r="C13" s="59" t="s">
        <v>118</v>
      </c>
      <c r="D13" s="58">
        <v>2</v>
      </c>
      <c r="E13" s="58">
        <v>2</v>
      </c>
      <c r="F13" s="58">
        <v>43</v>
      </c>
      <c r="G13" s="58">
        <v>64</v>
      </c>
      <c r="H13" s="58">
        <v>0</v>
      </c>
      <c r="I13" s="58">
        <v>12</v>
      </c>
      <c r="J13" s="58">
        <v>159</v>
      </c>
      <c r="K13" s="58">
        <v>282</v>
      </c>
      <c r="L13" s="59"/>
      <c r="M13" s="59"/>
      <c r="N13" s="59"/>
      <c r="O13" s="59"/>
      <c r="P13" s="59"/>
      <c r="Q13" s="59"/>
      <c r="R13" s="59"/>
      <c r="S13" s="59"/>
      <c r="T13" s="59"/>
      <c r="U13" s="59"/>
      <c r="V13" s="59"/>
      <c r="W13" s="59"/>
      <c r="X13" s="59"/>
      <c r="Y13" s="59"/>
      <c r="Z13" s="59"/>
    </row>
    <row r="14" spans="1:26" ht="15.75" customHeight="1" x14ac:dyDescent="0.3">
      <c r="A14" s="58">
        <v>2021</v>
      </c>
      <c r="B14" s="59" t="s">
        <v>119</v>
      </c>
      <c r="C14" s="59" t="s">
        <v>120</v>
      </c>
      <c r="D14" s="58">
        <v>1</v>
      </c>
      <c r="E14" s="58">
        <v>1</v>
      </c>
      <c r="F14" s="58">
        <v>43</v>
      </c>
      <c r="G14" s="58">
        <v>46</v>
      </c>
      <c r="H14" s="58">
        <v>1</v>
      </c>
      <c r="I14" s="58">
        <v>48</v>
      </c>
      <c r="J14" s="58">
        <v>361</v>
      </c>
      <c r="K14" s="58">
        <v>501</v>
      </c>
      <c r="L14" s="59"/>
      <c r="M14" s="59"/>
      <c r="N14" s="59"/>
      <c r="O14" s="59"/>
      <c r="P14" s="59"/>
      <c r="Q14" s="59"/>
      <c r="R14" s="59"/>
      <c r="S14" s="59"/>
      <c r="T14" s="59"/>
      <c r="U14" s="59"/>
      <c r="V14" s="59"/>
      <c r="W14" s="59"/>
      <c r="X14" s="59"/>
      <c r="Y14" s="59"/>
      <c r="Z14" s="59"/>
    </row>
    <row r="15" spans="1:26" ht="15.75" customHeight="1" x14ac:dyDescent="0.3">
      <c r="A15" s="58">
        <v>2021</v>
      </c>
      <c r="B15" s="59" t="s">
        <v>121</v>
      </c>
      <c r="C15" s="59" t="s">
        <v>122</v>
      </c>
      <c r="D15" s="58">
        <v>0</v>
      </c>
      <c r="E15" s="58">
        <v>0</v>
      </c>
      <c r="F15" s="58">
        <v>144</v>
      </c>
      <c r="G15" s="58">
        <v>9</v>
      </c>
      <c r="H15" s="58">
        <v>3</v>
      </c>
      <c r="I15" s="58">
        <v>18</v>
      </c>
      <c r="J15" s="58">
        <v>7</v>
      </c>
      <c r="K15" s="58">
        <v>181</v>
      </c>
      <c r="L15" s="59"/>
      <c r="M15" s="59"/>
      <c r="N15" s="59"/>
      <c r="O15" s="59"/>
      <c r="P15" s="59"/>
      <c r="Q15" s="59"/>
      <c r="R15" s="59"/>
      <c r="S15" s="59"/>
      <c r="T15" s="59"/>
      <c r="U15" s="59"/>
      <c r="V15" s="59"/>
      <c r="W15" s="59"/>
      <c r="X15" s="59"/>
      <c r="Y15" s="59"/>
      <c r="Z15" s="59"/>
    </row>
    <row r="16" spans="1:26" ht="15.75" customHeight="1" x14ac:dyDescent="0.3">
      <c r="A16" s="58">
        <v>2021</v>
      </c>
      <c r="B16" s="59" t="s">
        <v>123</v>
      </c>
      <c r="C16" s="59" t="s">
        <v>124</v>
      </c>
      <c r="D16" s="58">
        <v>1</v>
      </c>
      <c r="E16" s="58">
        <v>3</v>
      </c>
      <c r="F16" s="58">
        <v>92</v>
      </c>
      <c r="G16" s="58">
        <v>21</v>
      </c>
      <c r="H16" s="58">
        <v>0</v>
      </c>
      <c r="I16" s="58">
        <v>33</v>
      </c>
      <c r="J16" s="58">
        <v>371</v>
      </c>
      <c r="K16" s="58">
        <v>521</v>
      </c>
      <c r="L16" s="59"/>
      <c r="M16" s="59"/>
      <c r="N16" s="59"/>
      <c r="O16" s="59"/>
      <c r="P16" s="59"/>
      <c r="Q16" s="59"/>
      <c r="R16" s="59"/>
      <c r="S16" s="59"/>
      <c r="T16" s="59"/>
      <c r="U16" s="59"/>
      <c r="V16" s="59"/>
      <c r="W16" s="59"/>
      <c r="X16" s="59"/>
      <c r="Y16" s="59"/>
      <c r="Z16" s="59"/>
    </row>
    <row r="17" spans="1:26" ht="15.75" customHeight="1" x14ac:dyDescent="0.3">
      <c r="A17" s="58">
        <v>2021</v>
      </c>
      <c r="B17" s="59" t="s">
        <v>125</v>
      </c>
      <c r="C17" s="59" t="s">
        <v>126</v>
      </c>
      <c r="D17" s="58">
        <v>1</v>
      </c>
      <c r="E17" s="58">
        <v>4</v>
      </c>
      <c r="F17" s="58">
        <v>5</v>
      </c>
      <c r="G17" s="58">
        <v>35</v>
      </c>
      <c r="H17" s="58">
        <v>0</v>
      </c>
      <c r="I17" s="58">
        <v>15</v>
      </c>
      <c r="J17" s="58">
        <v>336</v>
      </c>
      <c r="K17" s="58">
        <v>396</v>
      </c>
      <c r="L17" s="59"/>
      <c r="M17" s="59"/>
      <c r="N17" s="59"/>
      <c r="O17" s="59"/>
      <c r="P17" s="59"/>
      <c r="Q17" s="59"/>
      <c r="R17" s="59"/>
      <c r="S17" s="59"/>
      <c r="T17" s="59"/>
      <c r="U17" s="59"/>
      <c r="V17" s="59"/>
      <c r="W17" s="59"/>
      <c r="X17" s="59"/>
      <c r="Y17" s="59"/>
      <c r="Z17" s="59"/>
    </row>
    <row r="18" spans="1:26" ht="15.75" customHeight="1" x14ac:dyDescent="0.3">
      <c r="A18" s="58">
        <v>2021</v>
      </c>
      <c r="B18" s="59" t="s">
        <v>127</v>
      </c>
      <c r="C18" s="59" t="s">
        <v>128</v>
      </c>
      <c r="D18" s="58">
        <v>2</v>
      </c>
      <c r="E18" s="58">
        <v>3</v>
      </c>
      <c r="F18" s="58">
        <v>49</v>
      </c>
      <c r="G18" s="58">
        <v>61</v>
      </c>
      <c r="H18" s="58">
        <v>0</v>
      </c>
      <c r="I18" s="58">
        <v>40</v>
      </c>
      <c r="J18" s="58">
        <v>243</v>
      </c>
      <c r="K18" s="58">
        <v>398</v>
      </c>
      <c r="L18" s="59"/>
      <c r="M18" s="59"/>
      <c r="N18" s="59"/>
      <c r="O18" s="59"/>
      <c r="P18" s="59"/>
      <c r="Q18" s="59"/>
      <c r="R18" s="59"/>
      <c r="S18" s="59"/>
      <c r="T18" s="59"/>
      <c r="U18" s="59"/>
      <c r="V18" s="59"/>
      <c r="W18" s="59"/>
      <c r="X18" s="59"/>
      <c r="Y18" s="59"/>
      <c r="Z18" s="59"/>
    </row>
    <row r="19" spans="1:26" ht="15.75" customHeight="1" x14ac:dyDescent="0.3">
      <c r="A19" s="58">
        <v>2021</v>
      </c>
      <c r="B19" s="60">
        <v>50</v>
      </c>
      <c r="C19" s="61" t="s">
        <v>129</v>
      </c>
      <c r="D19" s="58">
        <v>3</v>
      </c>
      <c r="E19" s="58">
        <v>12</v>
      </c>
      <c r="F19" s="58">
        <v>15</v>
      </c>
      <c r="G19" s="58">
        <v>367</v>
      </c>
      <c r="H19" s="58">
        <v>0</v>
      </c>
      <c r="I19" s="58">
        <v>48</v>
      </c>
      <c r="J19" s="58">
        <v>2383</v>
      </c>
      <c r="K19" s="58">
        <v>2828</v>
      </c>
      <c r="L19" s="59"/>
      <c r="M19" s="59"/>
      <c r="N19" s="59"/>
      <c r="O19" s="59"/>
      <c r="P19" s="59"/>
      <c r="Q19" s="59"/>
      <c r="R19" s="59"/>
      <c r="S19" s="59"/>
      <c r="T19" s="59"/>
      <c r="U19" s="59"/>
      <c r="V19" s="59"/>
      <c r="W19" s="59"/>
      <c r="X19" s="59"/>
      <c r="Y19" s="59"/>
      <c r="Z19" s="59"/>
    </row>
    <row r="20" spans="1:26" ht="15.75" customHeight="1" x14ac:dyDescent="0.3">
      <c r="A20" s="58">
        <v>2021</v>
      </c>
      <c r="B20" s="58">
        <v>761</v>
      </c>
      <c r="C20" s="59" t="s">
        <v>130</v>
      </c>
      <c r="D20" s="58">
        <v>5</v>
      </c>
      <c r="E20" s="58">
        <v>66</v>
      </c>
      <c r="F20" s="58">
        <v>651</v>
      </c>
      <c r="G20" s="58">
        <v>2198</v>
      </c>
      <c r="H20" s="58">
        <v>2</v>
      </c>
      <c r="I20" s="58">
        <v>233</v>
      </c>
      <c r="J20" s="58">
        <v>1293</v>
      </c>
      <c r="K20" s="58">
        <v>4448</v>
      </c>
      <c r="L20" s="59"/>
      <c r="M20" s="59"/>
      <c r="N20" s="59"/>
      <c r="O20" s="59"/>
      <c r="P20" s="59"/>
      <c r="Q20" s="59"/>
      <c r="R20" s="59"/>
      <c r="S20" s="59"/>
      <c r="T20" s="59"/>
      <c r="U20" s="59"/>
      <c r="V20" s="59"/>
      <c r="W20" s="59"/>
      <c r="X20" s="59"/>
      <c r="Y20" s="59"/>
      <c r="Z20" s="59"/>
    </row>
    <row r="21" spans="1:26" ht="15.75" customHeight="1" x14ac:dyDescent="0.3">
      <c r="A21" s="58">
        <v>2021</v>
      </c>
      <c r="B21" s="58">
        <v>111</v>
      </c>
      <c r="C21" s="59" t="s">
        <v>131</v>
      </c>
      <c r="D21" s="58">
        <v>10</v>
      </c>
      <c r="E21" s="58">
        <v>35</v>
      </c>
      <c r="F21" s="58">
        <v>766</v>
      </c>
      <c r="G21" s="58">
        <v>381</v>
      </c>
      <c r="H21" s="58">
        <v>36</v>
      </c>
      <c r="I21" s="58">
        <v>333</v>
      </c>
      <c r="J21" s="58">
        <v>2664</v>
      </c>
      <c r="K21" s="58">
        <v>4225</v>
      </c>
      <c r="L21" s="59"/>
      <c r="M21" s="59"/>
      <c r="N21" s="59"/>
      <c r="O21" s="59"/>
      <c r="P21" s="59"/>
      <c r="Q21" s="59"/>
      <c r="R21" s="59"/>
      <c r="S21" s="59"/>
      <c r="T21" s="59"/>
      <c r="U21" s="59"/>
      <c r="V21" s="59"/>
      <c r="W21" s="59"/>
      <c r="X21" s="59"/>
      <c r="Y21" s="59"/>
      <c r="Z21" s="59"/>
    </row>
    <row r="22" spans="1:26" ht="15.75" customHeight="1" x14ac:dyDescent="0.3">
      <c r="A22" s="58">
        <v>2021</v>
      </c>
      <c r="B22" s="60">
        <v>60</v>
      </c>
      <c r="C22" s="61" t="s">
        <v>132</v>
      </c>
      <c r="D22" s="58">
        <v>3</v>
      </c>
      <c r="E22" s="58">
        <v>12</v>
      </c>
      <c r="F22" s="58">
        <v>3</v>
      </c>
      <c r="G22" s="58">
        <v>249</v>
      </c>
      <c r="H22" s="58">
        <v>2</v>
      </c>
      <c r="I22" s="58">
        <v>45</v>
      </c>
      <c r="J22" s="58">
        <v>1511</v>
      </c>
      <c r="K22" s="58">
        <v>1825</v>
      </c>
      <c r="L22" s="59"/>
      <c r="M22" s="59"/>
      <c r="N22" s="59"/>
      <c r="O22" s="59"/>
      <c r="P22" s="59"/>
      <c r="Q22" s="59"/>
      <c r="R22" s="59"/>
      <c r="S22" s="59"/>
      <c r="T22" s="59"/>
      <c r="U22" s="59"/>
      <c r="V22" s="59"/>
      <c r="W22" s="59"/>
      <c r="X22" s="59"/>
      <c r="Y22" s="59"/>
      <c r="Z22" s="59"/>
    </row>
    <row r="23" spans="1:26" ht="15.75" customHeight="1" x14ac:dyDescent="0.3">
      <c r="A23" s="58">
        <v>2021</v>
      </c>
      <c r="B23" s="59" t="s">
        <v>133</v>
      </c>
      <c r="C23" s="59" t="s">
        <v>134</v>
      </c>
      <c r="D23" s="58">
        <v>0</v>
      </c>
      <c r="E23" s="58">
        <v>3</v>
      </c>
      <c r="F23" s="58">
        <v>7</v>
      </c>
      <c r="G23" s="58">
        <v>16</v>
      </c>
      <c r="H23" s="58">
        <v>0</v>
      </c>
      <c r="I23" s="58">
        <v>8</v>
      </c>
      <c r="J23" s="58">
        <v>387</v>
      </c>
      <c r="K23" s="58">
        <v>421</v>
      </c>
      <c r="L23" s="59"/>
      <c r="M23" s="59"/>
      <c r="N23" s="59"/>
      <c r="O23" s="59"/>
      <c r="P23" s="59"/>
      <c r="Q23" s="59"/>
      <c r="R23" s="59"/>
      <c r="S23" s="59"/>
      <c r="T23" s="59"/>
      <c r="U23" s="59"/>
      <c r="V23" s="59"/>
      <c r="W23" s="59"/>
      <c r="X23" s="59"/>
      <c r="Y23" s="59"/>
      <c r="Z23" s="59"/>
    </row>
    <row r="24" spans="1:26" ht="15.75" customHeight="1" x14ac:dyDescent="0.3">
      <c r="A24" s="58">
        <v>2021</v>
      </c>
      <c r="B24" s="60">
        <v>70</v>
      </c>
      <c r="C24" s="61" t="s">
        <v>135</v>
      </c>
      <c r="D24" s="58">
        <v>9</v>
      </c>
      <c r="E24" s="58">
        <v>23</v>
      </c>
      <c r="F24" s="58">
        <v>1917</v>
      </c>
      <c r="G24" s="58">
        <v>1034</v>
      </c>
      <c r="H24" s="58">
        <v>2</v>
      </c>
      <c r="I24" s="58">
        <v>328</v>
      </c>
      <c r="J24" s="58">
        <v>2619</v>
      </c>
      <c r="K24" s="58">
        <v>5932</v>
      </c>
      <c r="L24" s="59"/>
      <c r="M24" s="59"/>
      <c r="N24" s="59"/>
      <c r="O24" s="59"/>
      <c r="P24" s="59"/>
      <c r="Q24" s="59"/>
      <c r="R24" s="59"/>
      <c r="S24" s="59"/>
      <c r="T24" s="59"/>
      <c r="U24" s="59"/>
      <c r="V24" s="59"/>
      <c r="W24" s="59"/>
      <c r="X24" s="59"/>
      <c r="Y24" s="59"/>
      <c r="Z24" s="59"/>
    </row>
    <row r="25" spans="1:26" ht="15.75" customHeight="1" x14ac:dyDescent="0.3">
      <c r="A25" s="58">
        <v>2021</v>
      </c>
      <c r="B25" s="60">
        <v>80</v>
      </c>
      <c r="C25" s="61" t="s">
        <v>136</v>
      </c>
      <c r="D25" s="58">
        <v>4</v>
      </c>
      <c r="E25" s="58">
        <v>5</v>
      </c>
      <c r="F25" s="58">
        <v>1555</v>
      </c>
      <c r="G25" s="58">
        <v>45</v>
      </c>
      <c r="H25" s="58">
        <v>0</v>
      </c>
      <c r="I25" s="58">
        <v>59</v>
      </c>
      <c r="J25" s="58">
        <v>208</v>
      </c>
      <c r="K25" s="58">
        <v>1876</v>
      </c>
      <c r="L25" s="59"/>
      <c r="M25" s="59"/>
      <c r="N25" s="59"/>
      <c r="O25" s="59"/>
      <c r="P25" s="59"/>
      <c r="Q25" s="59"/>
      <c r="R25" s="59"/>
      <c r="S25" s="59"/>
      <c r="T25" s="59"/>
      <c r="U25" s="59"/>
      <c r="V25" s="59"/>
      <c r="W25" s="59"/>
      <c r="X25" s="59"/>
      <c r="Y25" s="59"/>
      <c r="Z25" s="59"/>
    </row>
    <row r="26" spans="1:26" ht="15.75" customHeight="1" x14ac:dyDescent="0.3">
      <c r="A26" s="58">
        <v>2021</v>
      </c>
      <c r="B26" s="59" t="s">
        <v>137</v>
      </c>
      <c r="C26" s="59" t="s">
        <v>138</v>
      </c>
      <c r="D26" s="58">
        <v>1</v>
      </c>
      <c r="E26" s="58">
        <v>3</v>
      </c>
      <c r="F26" s="58">
        <v>59</v>
      </c>
      <c r="G26" s="58">
        <v>40</v>
      </c>
      <c r="H26" s="58">
        <v>0</v>
      </c>
      <c r="I26" s="58">
        <v>32</v>
      </c>
      <c r="J26" s="58">
        <v>436</v>
      </c>
      <c r="K26" s="58">
        <v>571</v>
      </c>
      <c r="L26" s="59"/>
      <c r="M26" s="59"/>
      <c r="N26" s="59"/>
      <c r="O26" s="59"/>
      <c r="P26" s="59"/>
      <c r="Q26" s="59"/>
      <c r="R26" s="59"/>
      <c r="S26" s="59"/>
      <c r="T26" s="59"/>
      <c r="U26" s="59"/>
      <c r="V26" s="59"/>
      <c r="W26" s="59"/>
      <c r="X26" s="59"/>
      <c r="Y26" s="59"/>
      <c r="Z26" s="59"/>
    </row>
    <row r="27" spans="1:26" ht="15.75" customHeight="1" x14ac:dyDescent="0.3">
      <c r="A27" s="58">
        <v>2021</v>
      </c>
      <c r="B27" s="59" t="s">
        <v>139</v>
      </c>
      <c r="C27" s="59" t="s">
        <v>140</v>
      </c>
      <c r="D27" s="58">
        <v>4</v>
      </c>
      <c r="E27" s="58">
        <v>2</v>
      </c>
      <c r="F27" s="58">
        <v>47</v>
      </c>
      <c r="G27" s="58">
        <v>28</v>
      </c>
      <c r="H27" s="58">
        <v>0</v>
      </c>
      <c r="I27" s="58">
        <v>26</v>
      </c>
      <c r="J27" s="58">
        <v>257</v>
      </c>
      <c r="K27" s="58">
        <v>364</v>
      </c>
      <c r="L27" s="59"/>
      <c r="M27" s="59"/>
      <c r="N27" s="59"/>
      <c r="O27" s="59"/>
      <c r="P27" s="59"/>
      <c r="Q27" s="59"/>
      <c r="R27" s="59"/>
      <c r="S27" s="59"/>
      <c r="T27" s="59"/>
      <c r="U27" s="59"/>
      <c r="V27" s="59"/>
      <c r="W27" s="59"/>
      <c r="X27" s="59"/>
      <c r="Y27" s="59"/>
      <c r="Z27" s="59"/>
    </row>
    <row r="28" spans="1:26" ht="15.75" customHeight="1" x14ac:dyDescent="0.3">
      <c r="A28" s="58">
        <v>2021</v>
      </c>
      <c r="B28" s="60">
        <v>90</v>
      </c>
      <c r="C28" s="61" t="s">
        <v>141</v>
      </c>
      <c r="D28" s="58">
        <v>84</v>
      </c>
      <c r="E28" s="58">
        <v>4</v>
      </c>
      <c r="F28" s="58">
        <v>1426</v>
      </c>
      <c r="G28" s="58">
        <v>788</v>
      </c>
      <c r="H28" s="58">
        <v>2</v>
      </c>
      <c r="I28" s="58">
        <v>196</v>
      </c>
      <c r="J28" s="58">
        <v>1381</v>
      </c>
      <c r="K28" s="58">
        <v>3881</v>
      </c>
      <c r="L28" s="59"/>
      <c r="M28" s="59"/>
      <c r="N28" s="59"/>
      <c r="O28" s="59"/>
      <c r="P28" s="59"/>
      <c r="Q28" s="59"/>
      <c r="R28" s="59"/>
      <c r="S28" s="59"/>
      <c r="T28" s="59"/>
      <c r="U28" s="59"/>
      <c r="V28" s="59"/>
      <c r="W28" s="59"/>
      <c r="X28" s="59"/>
      <c r="Y28" s="59"/>
      <c r="Z28" s="59"/>
    </row>
    <row r="29" spans="1:26" ht="15.75" customHeight="1" x14ac:dyDescent="0.3">
      <c r="A29" s="58">
        <v>2021</v>
      </c>
      <c r="B29" s="59" t="s">
        <v>142</v>
      </c>
      <c r="C29" s="59" t="s">
        <v>143</v>
      </c>
      <c r="D29" s="58">
        <v>3</v>
      </c>
      <c r="E29" s="58">
        <v>32</v>
      </c>
      <c r="F29" s="58">
        <v>254</v>
      </c>
      <c r="G29" s="58">
        <v>80</v>
      </c>
      <c r="H29" s="58">
        <v>2</v>
      </c>
      <c r="I29" s="58">
        <v>48</v>
      </c>
      <c r="J29" s="58">
        <v>333</v>
      </c>
      <c r="K29" s="58">
        <v>752</v>
      </c>
      <c r="L29" s="59"/>
      <c r="M29" s="59"/>
      <c r="N29" s="59"/>
      <c r="O29" s="59"/>
      <c r="P29" s="59"/>
      <c r="Q29" s="59"/>
      <c r="R29" s="59"/>
      <c r="S29" s="59"/>
      <c r="T29" s="59"/>
      <c r="U29" s="59"/>
      <c r="V29" s="59"/>
      <c r="W29" s="59"/>
      <c r="X29" s="59"/>
      <c r="Y29" s="59"/>
      <c r="Z29" s="59"/>
    </row>
    <row r="30" spans="1:26" ht="15.75" customHeight="1" x14ac:dyDescent="0.3">
      <c r="A30" s="58">
        <v>2021</v>
      </c>
      <c r="B30" s="59" t="s">
        <v>144</v>
      </c>
      <c r="C30" s="59" t="s">
        <v>145</v>
      </c>
      <c r="D30" s="58">
        <v>3</v>
      </c>
      <c r="E30" s="58">
        <v>51</v>
      </c>
      <c r="F30" s="58">
        <v>443</v>
      </c>
      <c r="G30" s="58">
        <v>142</v>
      </c>
      <c r="H30" s="58">
        <v>0</v>
      </c>
      <c r="I30" s="58">
        <v>150</v>
      </c>
      <c r="J30" s="58">
        <v>793</v>
      </c>
      <c r="K30" s="58">
        <v>1582</v>
      </c>
      <c r="L30" s="59"/>
      <c r="M30" s="59"/>
      <c r="N30" s="59"/>
      <c r="O30" s="59"/>
      <c r="P30" s="59"/>
      <c r="Q30" s="59"/>
      <c r="R30" s="59"/>
      <c r="S30" s="59"/>
      <c r="T30" s="59"/>
      <c r="U30" s="59"/>
      <c r="V30" s="59"/>
      <c r="W30" s="59"/>
      <c r="X30" s="59"/>
      <c r="Y30" s="59"/>
      <c r="Z30" s="59"/>
    </row>
    <row r="31" spans="1:26" ht="15.75" customHeight="1" x14ac:dyDescent="0.3">
      <c r="A31" s="58">
        <v>2021</v>
      </c>
      <c r="B31" s="59" t="s">
        <v>146</v>
      </c>
      <c r="C31" s="59" t="s">
        <v>147</v>
      </c>
      <c r="D31" s="58">
        <v>1</v>
      </c>
      <c r="E31" s="58">
        <v>9</v>
      </c>
      <c r="F31" s="58">
        <v>11</v>
      </c>
      <c r="G31" s="58">
        <v>28</v>
      </c>
      <c r="H31" s="58">
        <v>3</v>
      </c>
      <c r="I31" s="58">
        <v>14</v>
      </c>
      <c r="J31" s="58">
        <v>352</v>
      </c>
      <c r="K31" s="58">
        <v>418</v>
      </c>
      <c r="L31" s="59"/>
      <c r="M31" s="59"/>
      <c r="N31" s="59"/>
      <c r="O31" s="59"/>
      <c r="P31" s="59"/>
      <c r="Q31" s="59"/>
      <c r="R31" s="59"/>
      <c r="S31" s="59"/>
      <c r="T31" s="59"/>
      <c r="U31" s="59"/>
      <c r="V31" s="59"/>
      <c r="W31" s="59"/>
      <c r="X31" s="59"/>
      <c r="Y31" s="59"/>
      <c r="Z31" s="59"/>
    </row>
    <row r="32" spans="1:26" ht="15.75" customHeight="1" x14ac:dyDescent="0.3">
      <c r="A32" s="58">
        <v>2021</v>
      </c>
      <c r="B32" s="59" t="s">
        <v>148</v>
      </c>
      <c r="C32" s="59" t="s">
        <v>149</v>
      </c>
      <c r="D32" s="58">
        <v>0</v>
      </c>
      <c r="E32" s="58">
        <v>0</v>
      </c>
      <c r="F32" s="58">
        <v>15</v>
      </c>
      <c r="G32" s="58">
        <v>4</v>
      </c>
      <c r="H32" s="58">
        <v>0</v>
      </c>
      <c r="I32" s="58">
        <v>2</v>
      </c>
      <c r="J32" s="58">
        <v>151</v>
      </c>
      <c r="K32" s="58">
        <v>172</v>
      </c>
      <c r="L32" s="59"/>
      <c r="M32" s="59"/>
      <c r="N32" s="59"/>
      <c r="O32" s="59"/>
      <c r="P32" s="59"/>
      <c r="Q32" s="59"/>
      <c r="R32" s="59"/>
      <c r="S32" s="59"/>
      <c r="T32" s="59"/>
      <c r="U32" s="59"/>
      <c r="V32" s="59"/>
      <c r="W32" s="59"/>
      <c r="X32" s="59"/>
      <c r="Y32" s="59"/>
      <c r="Z32" s="59"/>
    </row>
    <row r="33" spans="1:26" ht="15.75" customHeight="1" x14ac:dyDescent="0.3">
      <c r="A33" s="58">
        <v>2021</v>
      </c>
      <c r="B33" s="58">
        <v>100</v>
      </c>
      <c r="C33" s="59" t="s">
        <v>150</v>
      </c>
      <c r="D33" s="58">
        <v>60</v>
      </c>
      <c r="E33" s="58">
        <v>85</v>
      </c>
      <c r="F33" s="58">
        <v>1773</v>
      </c>
      <c r="G33" s="58">
        <v>1874</v>
      </c>
      <c r="H33" s="58">
        <v>15</v>
      </c>
      <c r="I33" s="58">
        <v>722</v>
      </c>
      <c r="J33" s="58">
        <v>7572</v>
      </c>
      <c r="K33" s="58">
        <v>12101</v>
      </c>
      <c r="L33" s="59"/>
      <c r="M33" s="59"/>
      <c r="N33" s="59"/>
      <c r="O33" s="59"/>
      <c r="P33" s="59"/>
      <c r="Q33" s="59"/>
      <c r="R33" s="59"/>
      <c r="S33" s="59"/>
      <c r="T33" s="59"/>
      <c r="U33" s="59"/>
      <c r="V33" s="59"/>
      <c r="W33" s="59"/>
      <c r="X33" s="59"/>
      <c r="Y33" s="59"/>
      <c r="Z33" s="59"/>
    </row>
    <row r="34" spans="1:26" ht="15.75" customHeight="1" x14ac:dyDescent="0.3">
      <c r="A34" s="58">
        <v>2021</v>
      </c>
      <c r="B34" s="58">
        <v>110</v>
      </c>
      <c r="C34" s="59" t="s">
        <v>151</v>
      </c>
      <c r="D34" s="58">
        <v>69</v>
      </c>
      <c r="E34" s="58">
        <v>276</v>
      </c>
      <c r="F34" s="58">
        <v>1568</v>
      </c>
      <c r="G34" s="58">
        <v>4187</v>
      </c>
      <c r="H34" s="58">
        <v>99</v>
      </c>
      <c r="I34" s="58">
        <v>1004</v>
      </c>
      <c r="J34" s="58">
        <v>15095</v>
      </c>
      <c r="K34" s="58">
        <v>22298</v>
      </c>
      <c r="L34" s="59"/>
      <c r="M34" s="59"/>
      <c r="N34" s="59"/>
      <c r="O34" s="59"/>
      <c r="P34" s="59"/>
      <c r="Q34" s="59"/>
      <c r="R34" s="59"/>
      <c r="S34" s="59"/>
      <c r="T34" s="59"/>
      <c r="U34" s="59"/>
      <c r="V34" s="59"/>
      <c r="W34" s="59"/>
      <c r="X34" s="59"/>
      <c r="Y34" s="59"/>
      <c r="Z34" s="59"/>
    </row>
    <row r="35" spans="1:26" ht="15.75" customHeight="1" x14ac:dyDescent="0.3">
      <c r="A35" s="58">
        <v>2021</v>
      </c>
      <c r="B35" s="58">
        <v>120</v>
      </c>
      <c r="C35" s="59" t="s">
        <v>152</v>
      </c>
      <c r="D35" s="58">
        <v>19</v>
      </c>
      <c r="E35" s="58">
        <v>713</v>
      </c>
      <c r="F35" s="58">
        <v>515</v>
      </c>
      <c r="G35" s="58">
        <v>2086</v>
      </c>
      <c r="H35" s="58">
        <v>19</v>
      </c>
      <c r="I35" s="58">
        <v>650</v>
      </c>
      <c r="J35" s="58">
        <v>7450</v>
      </c>
      <c r="K35" s="58">
        <v>11452</v>
      </c>
      <c r="L35" s="59"/>
      <c r="M35" s="59"/>
      <c r="N35" s="59"/>
      <c r="O35" s="59"/>
      <c r="P35" s="59"/>
      <c r="Q35" s="59"/>
      <c r="R35" s="59"/>
      <c r="S35" s="59"/>
      <c r="T35" s="59"/>
      <c r="U35" s="59"/>
      <c r="V35" s="59"/>
      <c r="W35" s="59"/>
      <c r="X35" s="59"/>
      <c r="Y35" s="59"/>
      <c r="Z35" s="59"/>
    </row>
    <row r="36" spans="1:26" ht="15.75" customHeight="1" x14ac:dyDescent="0.3">
      <c r="A36" s="58">
        <v>2021</v>
      </c>
      <c r="B36" s="59" t="s">
        <v>153</v>
      </c>
      <c r="C36" s="59" t="s">
        <v>154</v>
      </c>
      <c r="D36" s="58">
        <v>1</v>
      </c>
      <c r="E36" s="58">
        <v>20</v>
      </c>
      <c r="F36" s="58">
        <v>352</v>
      </c>
      <c r="G36" s="58">
        <v>141</v>
      </c>
      <c r="H36" s="58">
        <v>1</v>
      </c>
      <c r="I36" s="58">
        <v>53</v>
      </c>
      <c r="J36" s="58">
        <v>195</v>
      </c>
      <c r="K36" s="58">
        <v>763</v>
      </c>
      <c r="L36" s="59"/>
      <c r="M36" s="59"/>
      <c r="N36" s="59"/>
      <c r="O36" s="59"/>
      <c r="P36" s="59"/>
      <c r="Q36" s="59"/>
      <c r="R36" s="59"/>
      <c r="S36" s="59"/>
      <c r="T36" s="59"/>
      <c r="U36" s="59"/>
      <c r="V36" s="59"/>
      <c r="W36" s="59"/>
      <c r="X36" s="59"/>
      <c r="Y36" s="59"/>
      <c r="Z36" s="59"/>
    </row>
    <row r="37" spans="1:26" ht="15.75" customHeight="1" x14ac:dyDescent="0.3">
      <c r="A37" s="58">
        <v>2021</v>
      </c>
      <c r="B37" s="58">
        <v>130</v>
      </c>
      <c r="C37" s="59" t="s">
        <v>155</v>
      </c>
      <c r="D37" s="58">
        <v>104</v>
      </c>
      <c r="E37" s="58">
        <v>2530</v>
      </c>
      <c r="F37" s="58">
        <v>7226</v>
      </c>
      <c r="G37" s="58">
        <v>5978</v>
      </c>
      <c r="H37" s="58">
        <v>49</v>
      </c>
      <c r="I37" s="58">
        <v>1567</v>
      </c>
      <c r="J37" s="58">
        <v>15275</v>
      </c>
      <c r="K37" s="58">
        <v>32729</v>
      </c>
      <c r="L37" s="59"/>
      <c r="M37" s="59"/>
      <c r="N37" s="59"/>
      <c r="O37" s="59"/>
      <c r="P37" s="59"/>
      <c r="Q37" s="59"/>
      <c r="R37" s="59"/>
      <c r="S37" s="59"/>
      <c r="T37" s="59"/>
      <c r="U37" s="59"/>
      <c r="V37" s="59"/>
      <c r="W37" s="59"/>
      <c r="X37" s="59"/>
      <c r="Y37" s="59"/>
      <c r="Z37" s="59"/>
    </row>
    <row r="38" spans="1:26" ht="15.75" customHeight="1" x14ac:dyDescent="0.3">
      <c r="A38" s="58">
        <v>2021</v>
      </c>
      <c r="B38" s="58">
        <v>140</v>
      </c>
      <c r="C38" s="59" t="s">
        <v>156</v>
      </c>
      <c r="D38" s="58">
        <v>5</v>
      </c>
      <c r="E38" s="58">
        <v>86</v>
      </c>
      <c r="F38" s="58">
        <v>581</v>
      </c>
      <c r="G38" s="58">
        <v>1324</v>
      </c>
      <c r="H38" s="58">
        <v>5</v>
      </c>
      <c r="I38" s="58">
        <v>564</v>
      </c>
      <c r="J38" s="58">
        <v>8065</v>
      </c>
      <c r="K38" s="58">
        <v>10630</v>
      </c>
      <c r="L38" s="59"/>
      <c r="M38" s="59"/>
      <c r="N38" s="59"/>
      <c r="O38" s="59"/>
      <c r="P38" s="59"/>
      <c r="Q38" s="59"/>
      <c r="R38" s="59"/>
      <c r="S38" s="59"/>
      <c r="T38" s="59"/>
      <c r="U38" s="59"/>
      <c r="V38" s="59"/>
      <c r="W38" s="59"/>
      <c r="X38" s="59"/>
      <c r="Y38" s="59"/>
      <c r="Z38" s="59"/>
    </row>
    <row r="39" spans="1:26" ht="15.75" customHeight="1" x14ac:dyDescent="0.3">
      <c r="A39" s="58">
        <v>2021</v>
      </c>
      <c r="B39" s="58">
        <v>150</v>
      </c>
      <c r="C39" s="59" t="s">
        <v>157</v>
      </c>
      <c r="D39" s="58">
        <v>3</v>
      </c>
      <c r="E39" s="58">
        <v>16</v>
      </c>
      <c r="F39" s="58">
        <v>143</v>
      </c>
      <c r="G39" s="58">
        <v>81</v>
      </c>
      <c r="H39" s="58">
        <v>2</v>
      </c>
      <c r="I39" s="58">
        <v>115</v>
      </c>
      <c r="J39" s="58">
        <v>1415</v>
      </c>
      <c r="K39" s="58">
        <v>1775</v>
      </c>
      <c r="L39" s="59"/>
      <c r="M39" s="59"/>
      <c r="N39" s="59"/>
      <c r="O39" s="59"/>
      <c r="P39" s="59"/>
      <c r="Q39" s="59"/>
      <c r="R39" s="59"/>
      <c r="S39" s="59"/>
      <c r="T39" s="59"/>
      <c r="U39" s="59"/>
      <c r="V39" s="59"/>
      <c r="W39" s="59"/>
      <c r="X39" s="59"/>
      <c r="Y39" s="59"/>
      <c r="Z39" s="59"/>
    </row>
    <row r="40" spans="1:26" ht="15.75" customHeight="1" x14ac:dyDescent="0.3">
      <c r="A40" s="58">
        <v>2021</v>
      </c>
      <c r="B40" s="59" t="s">
        <v>158</v>
      </c>
      <c r="C40" s="59" t="s">
        <v>159</v>
      </c>
      <c r="D40" s="58">
        <v>0</v>
      </c>
      <c r="E40" s="58">
        <v>3</v>
      </c>
      <c r="F40" s="58">
        <v>14</v>
      </c>
      <c r="G40" s="58">
        <v>14</v>
      </c>
      <c r="H40" s="58">
        <v>1</v>
      </c>
      <c r="I40" s="58">
        <v>18</v>
      </c>
      <c r="J40" s="58">
        <v>356</v>
      </c>
      <c r="K40" s="58">
        <v>406</v>
      </c>
      <c r="L40" s="59"/>
      <c r="M40" s="59"/>
      <c r="N40" s="59"/>
      <c r="O40" s="59"/>
      <c r="P40" s="59"/>
      <c r="Q40" s="59"/>
      <c r="R40" s="59"/>
      <c r="S40" s="59"/>
      <c r="T40" s="59"/>
      <c r="U40" s="59"/>
      <c r="V40" s="59"/>
      <c r="W40" s="59"/>
      <c r="X40" s="59"/>
      <c r="Y40" s="59"/>
      <c r="Z40" s="59"/>
    </row>
    <row r="41" spans="1:26" ht="15.75" customHeight="1" x14ac:dyDescent="0.3">
      <c r="A41" s="58">
        <v>2021</v>
      </c>
      <c r="B41" s="59" t="s">
        <v>160</v>
      </c>
      <c r="C41" s="59" t="s">
        <v>161</v>
      </c>
      <c r="D41" s="58">
        <v>3</v>
      </c>
      <c r="E41" s="58">
        <v>145</v>
      </c>
      <c r="F41" s="58">
        <v>205</v>
      </c>
      <c r="G41" s="58">
        <v>119</v>
      </c>
      <c r="H41" s="58">
        <v>0</v>
      </c>
      <c r="I41" s="58">
        <v>76</v>
      </c>
      <c r="J41" s="58">
        <v>367</v>
      </c>
      <c r="K41" s="58">
        <v>915</v>
      </c>
      <c r="L41" s="59"/>
      <c r="M41" s="59"/>
      <c r="N41" s="59"/>
      <c r="O41" s="59"/>
      <c r="P41" s="59"/>
      <c r="Q41" s="59"/>
      <c r="R41" s="59"/>
      <c r="S41" s="59"/>
      <c r="T41" s="59"/>
      <c r="U41" s="59"/>
      <c r="V41" s="59"/>
      <c r="W41" s="59"/>
      <c r="X41" s="59"/>
      <c r="Y41" s="59"/>
      <c r="Z41" s="59"/>
    </row>
    <row r="42" spans="1:26" ht="15.75" customHeight="1" x14ac:dyDescent="0.3">
      <c r="A42" s="58">
        <v>2021</v>
      </c>
      <c r="B42" s="59" t="s">
        <v>162</v>
      </c>
      <c r="C42" s="59" t="s">
        <v>163</v>
      </c>
      <c r="D42" s="58">
        <v>16</v>
      </c>
      <c r="E42" s="58">
        <v>21</v>
      </c>
      <c r="F42" s="58">
        <v>220</v>
      </c>
      <c r="G42" s="58">
        <v>1</v>
      </c>
      <c r="H42" s="58">
        <v>1</v>
      </c>
      <c r="I42" s="58">
        <v>0</v>
      </c>
      <c r="J42" s="58">
        <v>400</v>
      </c>
      <c r="K42" s="58">
        <v>659</v>
      </c>
      <c r="L42" s="59"/>
      <c r="M42" s="59"/>
      <c r="N42" s="59"/>
      <c r="O42" s="59"/>
      <c r="P42" s="59"/>
      <c r="Q42" s="59"/>
      <c r="R42" s="59"/>
      <c r="S42" s="59"/>
      <c r="T42" s="59"/>
      <c r="U42" s="59"/>
      <c r="V42" s="59"/>
      <c r="W42" s="59"/>
      <c r="X42" s="59"/>
      <c r="Y42" s="59"/>
      <c r="Z42" s="59"/>
    </row>
    <row r="43" spans="1:26" ht="15.75" customHeight="1" x14ac:dyDescent="0.3">
      <c r="A43" s="58">
        <v>2021</v>
      </c>
      <c r="B43" s="59" t="s">
        <v>164</v>
      </c>
      <c r="C43" s="59" t="s">
        <v>165</v>
      </c>
      <c r="D43" s="58">
        <v>0</v>
      </c>
      <c r="E43" s="58">
        <v>10</v>
      </c>
      <c r="F43" s="58">
        <v>35</v>
      </c>
      <c r="G43" s="58">
        <v>94</v>
      </c>
      <c r="H43" s="58">
        <v>0</v>
      </c>
      <c r="I43" s="58">
        <v>31</v>
      </c>
      <c r="J43" s="58">
        <v>327</v>
      </c>
      <c r="K43" s="58">
        <v>497</v>
      </c>
      <c r="L43" s="59"/>
      <c r="M43" s="59"/>
      <c r="N43" s="59"/>
      <c r="O43" s="59"/>
      <c r="P43" s="59"/>
      <c r="Q43" s="59"/>
      <c r="R43" s="59"/>
      <c r="S43" s="59"/>
      <c r="T43" s="59"/>
      <c r="U43" s="59"/>
      <c r="V43" s="59"/>
      <c r="W43" s="59"/>
      <c r="X43" s="59"/>
      <c r="Y43" s="59"/>
      <c r="Z43" s="59"/>
    </row>
    <row r="44" spans="1:26" ht="15.75" customHeight="1" x14ac:dyDescent="0.3">
      <c r="A44" s="58">
        <v>2021</v>
      </c>
      <c r="B44" s="59" t="s">
        <v>166</v>
      </c>
      <c r="C44" s="59" t="s">
        <v>167</v>
      </c>
      <c r="D44" s="58">
        <v>0</v>
      </c>
      <c r="E44" s="58">
        <v>38</v>
      </c>
      <c r="F44" s="58">
        <v>274</v>
      </c>
      <c r="G44" s="58">
        <v>154</v>
      </c>
      <c r="H44" s="58">
        <v>4</v>
      </c>
      <c r="I44" s="58">
        <v>102</v>
      </c>
      <c r="J44" s="58">
        <v>297</v>
      </c>
      <c r="K44" s="58">
        <v>869</v>
      </c>
      <c r="L44" s="59"/>
      <c r="M44" s="59"/>
      <c r="N44" s="59"/>
      <c r="O44" s="59"/>
      <c r="P44" s="59"/>
      <c r="Q44" s="59"/>
      <c r="R44" s="59"/>
      <c r="S44" s="59"/>
      <c r="T44" s="59"/>
      <c r="U44" s="59"/>
      <c r="V44" s="59"/>
      <c r="W44" s="59"/>
      <c r="X44" s="59"/>
      <c r="Y44" s="59"/>
      <c r="Z44" s="59"/>
    </row>
    <row r="45" spans="1:26" ht="15.75" customHeight="1" x14ac:dyDescent="0.3">
      <c r="A45" s="58">
        <v>2021</v>
      </c>
      <c r="B45" s="59" t="s">
        <v>168</v>
      </c>
      <c r="C45" s="59" t="s">
        <v>169</v>
      </c>
      <c r="D45" s="58">
        <v>0</v>
      </c>
      <c r="E45" s="58">
        <v>0</v>
      </c>
      <c r="F45" s="58">
        <v>184</v>
      </c>
      <c r="G45" s="58">
        <v>25</v>
      </c>
      <c r="H45" s="58">
        <v>0</v>
      </c>
      <c r="I45" s="58">
        <v>4</v>
      </c>
      <c r="J45" s="58">
        <v>0</v>
      </c>
      <c r="K45" s="58">
        <v>213</v>
      </c>
      <c r="L45" s="59"/>
      <c r="M45" s="59"/>
      <c r="N45" s="59"/>
      <c r="O45" s="59"/>
      <c r="P45" s="59"/>
      <c r="Q45" s="59"/>
      <c r="R45" s="59"/>
      <c r="S45" s="59"/>
      <c r="T45" s="59"/>
      <c r="U45" s="59"/>
      <c r="V45" s="59"/>
      <c r="W45" s="59"/>
      <c r="X45" s="59"/>
      <c r="Y45" s="59"/>
      <c r="Z45" s="59"/>
    </row>
    <row r="46" spans="1:26" ht="15.75" customHeight="1" x14ac:dyDescent="0.3">
      <c r="A46" s="58">
        <v>2021</v>
      </c>
      <c r="B46" s="59" t="s">
        <v>170</v>
      </c>
      <c r="C46" s="59" t="s">
        <v>171</v>
      </c>
      <c r="D46" s="58">
        <v>0</v>
      </c>
      <c r="E46" s="58">
        <v>0</v>
      </c>
      <c r="F46" s="58">
        <v>186</v>
      </c>
      <c r="G46" s="58">
        <v>240</v>
      </c>
      <c r="H46" s="58">
        <v>0</v>
      </c>
      <c r="I46" s="58">
        <v>13</v>
      </c>
      <c r="J46" s="58">
        <v>0</v>
      </c>
      <c r="K46" s="58">
        <v>439</v>
      </c>
      <c r="L46" s="59"/>
      <c r="M46" s="59"/>
      <c r="N46" s="59"/>
      <c r="O46" s="59"/>
      <c r="P46" s="59"/>
      <c r="Q46" s="59"/>
      <c r="R46" s="59"/>
      <c r="S46" s="59"/>
      <c r="T46" s="59"/>
      <c r="U46" s="59"/>
      <c r="V46" s="59"/>
      <c r="W46" s="59"/>
      <c r="X46" s="59"/>
      <c r="Y46" s="59"/>
      <c r="Z46" s="59"/>
    </row>
    <row r="47" spans="1:26" ht="15.75" customHeight="1" x14ac:dyDescent="0.3">
      <c r="A47" s="58">
        <v>2021</v>
      </c>
      <c r="B47" s="58">
        <v>160</v>
      </c>
      <c r="C47" s="59" t="s">
        <v>172</v>
      </c>
      <c r="D47" s="58">
        <v>26</v>
      </c>
      <c r="E47" s="58">
        <v>77</v>
      </c>
      <c r="F47" s="58">
        <v>398</v>
      </c>
      <c r="G47" s="58">
        <v>780</v>
      </c>
      <c r="H47" s="58">
        <v>24</v>
      </c>
      <c r="I47" s="58">
        <v>496</v>
      </c>
      <c r="J47" s="58">
        <v>5980</v>
      </c>
      <c r="K47" s="58">
        <v>7781</v>
      </c>
      <c r="L47" s="59"/>
      <c r="M47" s="59"/>
      <c r="N47" s="59"/>
      <c r="O47" s="59"/>
      <c r="P47" s="59"/>
      <c r="Q47" s="59"/>
      <c r="R47" s="59"/>
      <c r="S47" s="59"/>
      <c r="T47" s="59"/>
      <c r="U47" s="59"/>
      <c r="V47" s="59"/>
      <c r="W47" s="59"/>
      <c r="X47" s="59"/>
      <c r="Y47" s="59"/>
      <c r="Z47" s="59"/>
    </row>
    <row r="48" spans="1:26" ht="15.75" customHeight="1" x14ac:dyDescent="0.3">
      <c r="A48" s="58">
        <v>2021</v>
      </c>
      <c r="B48" s="59" t="s">
        <v>173</v>
      </c>
      <c r="C48" s="59" t="s">
        <v>174</v>
      </c>
      <c r="D48" s="58">
        <v>2</v>
      </c>
      <c r="E48" s="58">
        <v>29</v>
      </c>
      <c r="F48" s="58">
        <v>88</v>
      </c>
      <c r="G48" s="58">
        <v>238</v>
      </c>
      <c r="H48" s="58">
        <v>0</v>
      </c>
      <c r="I48" s="58">
        <v>27</v>
      </c>
      <c r="J48" s="58">
        <v>175</v>
      </c>
      <c r="K48" s="58">
        <v>559</v>
      </c>
      <c r="L48" s="59"/>
      <c r="M48" s="59"/>
      <c r="N48" s="59"/>
      <c r="O48" s="59"/>
      <c r="P48" s="59"/>
      <c r="Q48" s="59"/>
      <c r="R48" s="59"/>
      <c r="S48" s="59"/>
      <c r="T48" s="59"/>
      <c r="U48" s="59"/>
      <c r="V48" s="59"/>
      <c r="W48" s="59"/>
      <c r="X48" s="59"/>
      <c r="Y48" s="59"/>
      <c r="Z48" s="59"/>
    </row>
    <row r="49" spans="1:26" ht="15.75" customHeight="1" x14ac:dyDescent="0.3">
      <c r="A49" s="58">
        <v>2021</v>
      </c>
      <c r="B49" s="58">
        <v>170</v>
      </c>
      <c r="C49" s="59" t="s">
        <v>175</v>
      </c>
      <c r="D49" s="58">
        <v>6</v>
      </c>
      <c r="E49" s="58">
        <v>6</v>
      </c>
      <c r="F49" s="58">
        <v>795</v>
      </c>
      <c r="G49" s="58">
        <v>203</v>
      </c>
      <c r="H49" s="58">
        <v>0</v>
      </c>
      <c r="I49" s="58">
        <v>95</v>
      </c>
      <c r="J49" s="58">
        <v>1140</v>
      </c>
      <c r="K49" s="58">
        <v>2245</v>
      </c>
      <c r="L49" s="59"/>
      <c r="M49" s="59"/>
      <c r="N49" s="59"/>
      <c r="O49" s="59"/>
      <c r="P49" s="59"/>
      <c r="Q49" s="59"/>
      <c r="R49" s="59"/>
      <c r="S49" s="59"/>
      <c r="T49" s="59"/>
      <c r="U49" s="59"/>
      <c r="V49" s="59"/>
      <c r="W49" s="59"/>
      <c r="X49" s="59"/>
      <c r="Y49" s="59"/>
      <c r="Z49" s="59"/>
    </row>
    <row r="50" spans="1:26" ht="15.75" customHeight="1" x14ac:dyDescent="0.3">
      <c r="A50" s="58">
        <v>2021</v>
      </c>
      <c r="B50" s="59" t="s">
        <v>176</v>
      </c>
      <c r="C50" s="59" t="s">
        <v>177</v>
      </c>
      <c r="D50" s="58">
        <v>2</v>
      </c>
      <c r="E50" s="58">
        <v>1</v>
      </c>
      <c r="F50" s="58">
        <v>0</v>
      </c>
      <c r="G50" s="58">
        <v>2</v>
      </c>
      <c r="H50" s="58">
        <v>0</v>
      </c>
      <c r="I50" s="58">
        <v>5</v>
      </c>
      <c r="J50" s="58">
        <v>33</v>
      </c>
      <c r="K50" s="58">
        <v>43</v>
      </c>
      <c r="L50" s="59"/>
      <c r="M50" s="59"/>
      <c r="N50" s="59"/>
      <c r="O50" s="59"/>
      <c r="P50" s="59"/>
      <c r="Q50" s="59"/>
      <c r="R50" s="59"/>
      <c r="S50" s="59"/>
      <c r="T50" s="59"/>
      <c r="U50" s="59"/>
      <c r="V50" s="59"/>
      <c r="W50" s="59"/>
      <c r="X50" s="59"/>
      <c r="Y50" s="59"/>
      <c r="Z50" s="59"/>
    </row>
    <row r="51" spans="1:26" ht="15.75" customHeight="1" x14ac:dyDescent="0.3">
      <c r="A51" s="58">
        <v>2021</v>
      </c>
      <c r="B51" s="58">
        <v>180</v>
      </c>
      <c r="C51" s="59" t="s">
        <v>178</v>
      </c>
      <c r="D51" s="58">
        <v>16</v>
      </c>
      <c r="E51" s="58">
        <v>1076</v>
      </c>
      <c r="F51" s="58">
        <v>823</v>
      </c>
      <c r="G51" s="58">
        <v>2680</v>
      </c>
      <c r="H51" s="58">
        <v>12</v>
      </c>
      <c r="I51" s="58">
        <v>956</v>
      </c>
      <c r="J51" s="58">
        <v>9807</v>
      </c>
      <c r="K51" s="58">
        <v>15370</v>
      </c>
      <c r="L51" s="59"/>
      <c r="M51" s="59"/>
      <c r="N51" s="59"/>
      <c r="O51" s="59"/>
      <c r="P51" s="59"/>
      <c r="Q51" s="59"/>
      <c r="R51" s="59"/>
      <c r="S51" s="59"/>
      <c r="T51" s="59"/>
      <c r="U51" s="59"/>
      <c r="V51" s="59"/>
      <c r="W51" s="59"/>
      <c r="X51" s="59"/>
      <c r="Y51" s="59"/>
      <c r="Z51" s="59"/>
    </row>
    <row r="52" spans="1:26" ht="15.75" customHeight="1" x14ac:dyDescent="0.3">
      <c r="A52" s="58">
        <v>2021</v>
      </c>
      <c r="B52" s="59" t="s">
        <v>179</v>
      </c>
      <c r="C52" s="59" t="s">
        <v>180</v>
      </c>
      <c r="D52" s="58">
        <v>0</v>
      </c>
      <c r="E52" s="58">
        <v>13</v>
      </c>
      <c r="F52" s="58">
        <v>156</v>
      </c>
      <c r="G52" s="58">
        <v>81</v>
      </c>
      <c r="H52" s="58">
        <v>3</v>
      </c>
      <c r="I52" s="58">
        <v>63</v>
      </c>
      <c r="J52" s="58">
        <v>305</v>
      </c>
      <c r="K52" s="58">
        <v>621</v>
      </c>
      <c r="L52" s="59"/>
      <c r="M52" s="59"/>
      <c r="N52" s="59"/>
      <c r="O52" s="59"/>
      <c r="P52" s="59"/>
      <c r="Q52" s="59"/>
      <c r="R52" s="59"/>
      <c r="S52" s="59"/>
      <c r="T52" s="59"/>
      <c r="U52" s="59"/>
      <c r="V52" s="59"/>
      <c r="W52" s="59"/>
      <c r="X52" s="59"/>
      <c r="Y52" s="59"/>
      <c r="Z52" s="59"/>
    </row>
    <row r="53" spans="1:26" ht="15.75" customHeight="1" x14ac:dyDescent="0.3">
      <c r="A53" s="58">
        <v>2021</v>
      </c>
      <c r="B53" s="59" t="s">
        <v>181</v>
      </c>
      <c r="C53" s="59" t="s">
        <v>182</v>
      </c>
      <c r="D53" s="58">
        <v>1</v>
      </c>
      <c r="E53" s="58">
        <v>0</v>
      </c>
      <c r="F53" s="58">
        <v>73</v>
      </c>
      <c r="G53" s="58">
        <v>76</v>
      </c>
      <c r="H53" s="58">
        <v>0</v>
      </c>
      <c r="I53" s="58">
        <v>11</v>
      </c>
      <c r="J53" s="58">
        <v>19</v>
      </c>
      <c r="K53" s="58">
        <v>180</v>
      </c>
      <c r="L53" s="59"/>
      <c r="M53" s="59"/>
      <c r="N53" s="59"/>
      <c r="O53" s="59"/>
      <c r="P53" s="59"/>
      <c r="Q53" s="59"/>
      <c r="R53" s="59"/>
      <c r="S53" s="59"/>
      <c r="T53" s="59"/>
      <c r="U53" s="59"/>
      <c r="V53" s="59"/>
      <c r="W53" s="59"/>
      <c r="X53" s="59"/>
      <c r="Y53" s="59"/>
      <c r="Z53" s="59"/>
    </row>
    <row r="54" spans="1:26" ht="15.75" customHeight="1" x14ac:dyDescent="0.3">
      <c r="A54" s="58">
        <v>2021</v>
      </c>
      <c r="B54" s="58">
        <v>681</v>
      </c>
      <c r="C54" s="59" t="s">
        <v>183</v>
      </c>
      <c r="D54" s="58">
        <v>14</v>
      </c>
      <c r="E54" s="58">
        <v>1604</v>
      </c>
      <c r="F54" s="58">
        <v>1334</v>
      </c>
      <c r="G54" s="58">
        <v>2059</v>
      </c>
      <c r="H54" s="58">
        <v>1</v>
      </c>
      <c r="I54" s="58">
        <v>854</v>
      </c>
      <c r="J54" s="58">
        <v>5923</v>
      </c>
      <c r="K54" s="58">
        <v>11789</v>
      </c>
      <c r="L54" s="59"/>
      <c r="M54" s="59"/>
      <c r="N54" s="59"/>
      <c r="O54" s="59"/>
      <c r="P54" s="59"/>
      <c r="Q54" s="59"/>
      <c r="R54" s="59"/>
      <c r="S54" s="59"/>
      <c r="T54" s="59"/>
      <c r="U54" s="59"/>
      <c r="V54" s="59"/>
      <c r="W54" s="59"/>
      <c r="X54" s="59"/>
      <c r="Y54" s="59"/>
      <c r="Z54" s="59"/>
    </row>
    <row r="55" spans="1:26" ht="15.75" customHeight="1" x14ac:dyDescent="0.3">
      <c r="A55" s="58">
        <v>2021</v>
      </c>
      <c r="B55" s="59" t="s">
        <v>184</v>
      </c>
      <c r="C55" s="59" t="s">
        <v>185</v>
      </c>
      <c r="D55" s="58">
        <v>2</v>
      </c>
      <c r="E55" s="58">
        <v>16</v>
      </c>
      <c r="F55" s="58">
        <v>285</v>
      </c>
      <c r="G55" s="58">
        <v>113</v>
      </c>
      <c r="H55" s="58">
        <v>0</v>
      </c>
      <c r="I55" s="58">
        <v>62</v>
      </c>
      <c r="J55" s="58">
        <v>367</v>
      </c>
      <c r="K55" s="58">
        <v>845</v>
      </c>
      <c r="L55" s="59"/>
      <c r="M55" s="59"/>
      <c r="N55" s="59"/>
      <c r="O55" s="59"/>
      <c r="P55" s="59"/>
      <c r="Q55" s="59"/>
      <c r="R55" s="59"/>
      <c r="S55" s="59"/>
      <c r="T55" s="59"/>
      <c r="U55" s="59"/>
      <c r="V55" s="59"/>
      <c r="W55" s="59"/>
      <c r="X55" s="59"/>
      <c r="Y55" s="59"/>
      <c r="Z55" s="59"/>
    </row>
    <row r="56" spans="1:26" ht="15.75" customHeight="1" x14ac:dyDescent="0.3">
      <c r="A56" s="58">
        <v>2021</v>
      </c>
      <c r="B56" s="59" t="s">
        <v>186</v>
      </c>
      <c r="C56" s="59" t="s">
        <v>187</v>
      </c>
      <c r="D56" s="58">
        <v>0</v>
      </c>
      <c r="E56" s="58">
        <v>0</v>
      </c>
      <c r="F56" s="58">
        <v>115</v>
      </c>
      <c r="G56" s="58">
        <v>68</v>
      </c>
      <c r="H56" s="58">
        <v>0</v>
      </c>
      <c r="I56" s="58">
        <v>28</v>
      </c>
      <c r="J56" s="58">
        <v>30</v>
      </c>
      <c r="K56" s="58">
        <v>241</v>
      </c>
      <c r="L56" s="59"/>
      <c r="M56" s="59"/>
      <c r="N56" s="59"/>
      <c r="O56" s="59"/>
      <c r="P56" s="59"/>
      <c r="Q56" s="59"/>
      <c r="R56" s="59"/>
      <c r="S56" s="59"/>
      <c r="T56" s="59"/>
      <c r="U56" s="59"/>
      <c r="V56" s="59"/>
      <c r="W56" s="59"/>
      <c r="X56" s="59"/>
      <c r="Y56" s="59"/>
      <c r="Z56" s="59"/>
    </row>
    <row r="57" spans="1:26" ht="15.75" customHeight="1" x14ac:dyDescent="0.3">
      <c r="A57" s="58">
        <v>2021</v>
      </c>
      <c r="B57" s="58">
        <v>600</v>
      </c>
      <c r="C57" s="59" t="s">
        <v>188</v>
      </c>
      <c r="D57" s="58">
        <v>295</v>
      </c>
      <c r="E57" s="58">
        <v>10258</v>
      </c>
      <c r="F57" s="58">
        <v>51339</v>
      </c>
      <c r="G57" s="58">
        <v>38085</v>
      </c>
      <c r="H57" s="58">
        <v>165</v>
      </c>
      <c r="I57" s="58">
        <v>3837</v>
      </c>
      <c r="J57" s="58">
        <v>36094</v>
      </c>
      <c r="K57" s="58">
        <v>140073</v>
      </c>
      <c r="L57" s="59"/>
      <c r="M57" s="59"/>
      <c r="N57" s="59"/>
      <c r="O57" s="59"/>
      <c r="P57" s="59"/>
      <c r="Q57" s="59"/>
      <c r="R57" s="59"/>
      <c r="S57" s="59"/>
      <c r="T57" s="59"/>
      <c r="U57" s="59"/>
      <c r="V57" s="59"/>
      <c r="W57" s="59"/>
      <c r="X57" s="59"/>
      <c r="Y57" s="59"/>
      <c r="Z57" s="59"/>
    </row>
    <row r="58" spans="1:26" ht="15.75" customHeight="1" x14ac:dyDescent="0.3">
      <c r="A58" s="58">
        <v>2021</v>
      </c>
      <c r="B58" s="59" t="s">
        <v>189</v>
      </c>
      <c r="C58" s="59" t="s">
        <v>190</v>
      </c>
      <c r="D58" s="58">
        <v>10</v>
      </c>
      <c r="E58" s="58">
        <v>7</v>
      </c>
      <c r="F58" s="58">
        <v>96</v>
      </c>
      <c r="G58" s="58">
        <v>73</v>
      </c>
      <c r="H58" s="58">
        <v>1</v>
      </c>
      <c r="I58" s="58">
        <v>92</v>
      </c>
      <c r="J58" s="58">
        <v>762</v>
      </c>
      <c r="K58" s="58">
        <v>1041</v>
      </c>
      <c r="L58" s="59"/>
      <c r="M58" s="59"/>
      <c r="N58" s="59"/>
      <c r="O58" s="59"/>
      <c r="P58" s="59"/>
      <c r="Q58" s="59"/>
      <c r="R58" s="59"/>
      <c r="S58" s="59"/>
      <c r="T58" s="59"/>
      <c r="U58" s="59"/>
      <c r="V58" s="59"/>
      <c r="W58" s="59"/>
      <c r="X58" s="59"/>
      <c r="Y58" s="59"/>
      <c r="Z58" s="59"/>
    </row>
    <row r="59" spans="1:26" ht="15.75" customHeight="1" x14ac:dyDescent="0.3">
      <c r="A59" s="58">
        <v>2021</v>
      </c>
      <c r="B59" s="59" t="s">
        <v>191</v>
      </c>
      <c r="C59" s="59" t="s">
        <v>192</v>
      </c>
      <c r="D59" s="58">
        <v>0</v>
      </c>
      <c r="E59" s="58">
        <v>1</v>
      </c>
      <c r="F59" s="58">
        <v>47</v>
      </c>
      <c r="G59" s="58">
        <v>31</v>
      </c>
      <c r="H59" s="58">
        <v>0</v>
      </c>
      <c r="I59" s="58">
        <v>36</v>
      </c>
      <c r="J59" s="58">
        <v>454</v>
      </c>
      <c r="K59" s="58">
        <v>569</v>
      </c>
      <c r="L59" s="59"/>
      <c r="M59" s="59"/>
      <c r="N59" s="59"/>
      <c r="O59" s="59"/>
      <c r="P59" s="59"/>
      <c r="Q59" s="59"/>
      <c r="R59" s="59"/>
      <c r="S59" s="59"/>
      <c r="T59" s="59"/>
      <c r="U59" s="59"/>
      <c r="V59" s="59"/>
      <c r="W59" s="59"/>
      <c r="X59" s="59"/>
      <c r="Y59" s="59"/>
      <c r="Z59" s="59"/>
    </row>
    <row r="60" spans="1:26" ht="15.75" customHeight="1" x14ac:dyDescent="0.3">
      <c r="A60" s="58">
        <v>2021</v>
      </c>
      <c r="B60" s="58">
        <v>190</v>
      </c>
      <c r="C60" s="59" t="s">
        <v>193</v>
      </c>
      <c r="D60" s="58">
        <v>20</v>
      </c>
      <c r="E60" s="58">
        <v>112</v>
      </c>
      <c r="F60" s="58">
        <v>972</v>
      </c>
      <c r="G60" s="58">
        <v>2740</v>
      </c>
      <c r="H60" s="58">
        <v>11</v>
      </c>
      <c r="I60" s="58">
        <v>447</v>
      </c>
      <c r="J60" s="58">
        <v>4420</v>
      </c>
      <c r="K60" s="58">
        <v>8722</v>
      </c>
      <c r="L60" s="59"/>
      <c r="M60" s="59"/>
      <c r="N60" s="59"/>
      <c r="O60" s="59"/>
      <c r="P60" s="59"/>
      <c r="Q60" s="59"/>
      <c r="R60" s="59"/>
      <c r="S60" s="59"/>
      <c r="T60" s="59"/>
      <c r="U60" s="59"/>
      <c r="V60" s="59"/>
      <c r="W60" s="59"/>
      <c r="X60" s="59"/>
      <c r="Y60" s="59"/>
      <c r="Z60" s="59"/>
    </row>
    <row r="61" spans="1:26" ht="15.75" customHeight="1" x14ac:dyDescent="0.3">
      <c r="A61" s="58">
        <v>2021</v>
      </c>
      <c r="B61" s="58">
        <v>200</v>
      </c>
      <c r="C61" s="59" t="s">
        <v>194</v>
      </c>
      <c r="D61" s="58">
        <v>24</v>
      </c>
      <c r="E61" s="58">
        <v>19</v>
      </c>
      <c r="F61" s="58">
        <v>51</v>
      </c>
      <c r="G61" s="58">
        <v>190</v>
      </c>
      <c r="H61" s="58">
        <v>3</v>
      </c>
      <c r="I61" s="58">
        <v>129</v>
      </c>
      <c r="J61" s="58">
        <v>2438</v>
      </c>
      <c r="K61" s="58">
        <v>2854</v>
      </c>
      <c r="L61" s="59"/>
      <c r="M61" s="59"/>
      <c r="N61" s="59"/>
      <c r="O61" s="59"/>
      <c r="P61" s="59"/>
      <c r="Q61" s="59"/>
      <c r="R61" s="59"/>
      <c r="S61" s="59"/>
      <c r="T61" s="59"/>
      <c r="U61" s="59"/>
      <c r="V61" s="59"/>
      <c r="W61" s="59"/>
      <c r="X61" s="59"/>
      <c r="Y61" s="59"/>
      <c r="Z61" s="59"/>
    </row>
    <row r="62" spans="1:26" ht="15.75" customHeight="1" x14ac:dyDescent="0.3">
      <c r="A62" s="58">
        <v>2021</v>
      </c>
      <c r="B62" s="59" t="s">
        <v>195</v>
      </c>
      <c r="C62" s="59" t="s">
        <v>196</v>
      </c>
      <c r="D62" s="58">
        <v>0</v>
      </c>
      <c r="E62" s="58">
        <v>0</v>
      </c>
      <c r="F62" s="58">
        <v>153</v>
      </c>
      <c r="G62" s="58">
        <v>4</v>
      </c>
      <c r="H62" s="58">
        <v>0</v>
      </c>
      <c r="I62" s="58">
        <v>2</v>
      </c>
      <c r="J62" s="58">
        <v>0</v>
      </c>
      <c r="K62" s="58">
        <v>159</v>
      </c>
      <c r="L62" s="59"/>
      <c r="M62" s="59"/>
      <c r="N62" s="59"/>
      <c r="O62" s="59"/>
      <c r="P62" s="59"/>
      <c r="Q62" s="59"/>
      <c r="R62" s="59"/>
      <c r="S62" s="59"/>
      <c r="T62" s="59"/>
      <c r="U62" s="59"/>
      <c r="V62" s="59"/>
      <c r="W62" s="59"/>
      <c r="X62" s="59"/>
      <c r="Y62" s="59"/>
      <c r="Z62" s="59"/>
    </row>
    <row r="63" spans="1:26" ht="15.75" customHeight="1" x14ac:dyDescent="0.3">
      <c r="A63" s="58">
        <v>2021</v>
      </c>
      <c r="B63" s="59" t="s">
        <v>197</v>
      </c>
      <c r="C63" s="59" t="s">
        <v>198</v>
      </c>
      <c r="D63" s="58">
        <v>98</v>
      </c>
      <c r="E63" s="58">
        <v>0</v>
      </c>
      <c r="F63" s="58">
        <v>2</v>
      </c>
      <c r="G63" s="58">
        <v>3</v>
      </c>
      <c r="H63" s="58">
        <v>0</v>
      </c>
      <c r="I63" s="58">
        <v>5</v>
      </c>
      <c r="J63" s="58">
        <v>0</v>
      </c>
      <c r="K63" s="58">
        <v>108</v>
      </c>
      <c r="L63" s="59"/>
      <c r="M63" s="59"/>
      <c r="N63" s="59"/>
      <c r="O63" s="59"/>
      <c r="P63" s="59"/>
      <c r="Q63" s="59"/>
      <c r="R63" s="59"/>
      <c r="S63" s="59"/>
      <c r="T63" s="59"/>
      <c r="U63" s="59"/>
      <c r="V63" s="59"/>
      <c r="W63" s="59"/>
      <c r="X63" s="59"/>
      <c r="Y63" s="59"/>
      <c r="Z63" s="59"/>
    </row>
    <row r="64" spans="1:26" ht="15.75" customHeight="1" x14ac:dyDescent="0.3">
      <c r="A64" s="58">
        <v>2021</v>
      </c>
      <c r="B64" s="58">
        <v>220</v>
      </c>
      <c r="C64" s="59" t="s">
        <v>199</v>
      </c>
      <c r="D64" s="58">
        <v>7</v>
      </c>
      <c r="E64" s="58">
        <v>3</v>
      </c>
      <c r="F64" s="58">
        <v>6</v>
      </c>
      <c r="G64" s="58">
        <v>92</v>
      </c>
      <c r="H64" s="58">
        <v>0</v>
      </c>
      <c r="I64" s="58">
        <v>27</v>
      </c>
      <c r="J64" s="58">
        <v>1043</v>
      </c>
      <c r="K64" s="58">
        <v>1178</v>
      </c>
      <c r="L64" s="59"/>
      <c r="M64" s="59"/>
      <c r="N64" s="59"/>
      <c r="O64" s="59"/>
      <c r="P64" s="59"/>
      <c r="Q64" s="59"/>
      <c r="R64" s="59"/>
      <c r="S64" s="59"/>
      <c r="T64" s="59"/>
      <c r="U64" s="59"/>
      <c r="V64" s="59"/>
      <c r="W64" s="59"/>
      <c r="X64" s="59"/>
      <c r="Y64" s="59"/>
      <c r="Z64" s="59"/>
    </row>
    <row r="65" spans="1:26" ht="15.75" customHeight="1" x14ac:dyDescent="0.3">
      <c r="A65" s="58">
        <v>2021</v>
      </c>
      <c r="B65" s="58">
        <v>230</v>
      </c>
      <c r="C65" s="59" t="s">
        <v>200</v>
      </c>
      <c r="D65" s="58">
        <v>13</v>
      </c>
      <c r="E65" s="58">
        <v>87</v>
      </c>
      <c r="F65" s="58">
        <v>3708</v>
      </c>
      <c r="G65" s="58">
        <v>957</v>
      </c>
      <c r="H65" s="58">
        <v>4</v>
      </c>
      <c r="I65" s="58">
        <v>861</v>
      </c>
      <c r="J65" s="58">
        <v>8235</v>
      </c>
      <c r="K65" s="58">
        <v>13865</v>
      </c>
      <c r="L65" s="59"/>
      <c r="M65" s="59"/>
      <c r="N65" s="59"/>
      <c r="O65" s="59"/>
      <c r="P65" s="59"/>
      <c r="Q65" s="59"/>
      <c r="R65" s="59"/>
      <c r="S65" s="59"/>
      <c r="T65" s="59"/>
      <c r="U65" s="59"/>
      <c r="V65" s="59"/>
      <c r="W65" s="59"/>
      <c r="X65" s="59"/>
      <c r="Y65" s="59"/>
      <c r="Z65" s="59"/>
    </row>
    <row r="66" spans="1:26" ht="15.75" customHeight="1" x14ac:dyDescent="0.3">
      <c r="A66" s="58">
        <v>2021</v>
      </c>
      <c r="B66" s="58">
        <v>821</v>
      </c>
      <c r="C66" s="59" t="s">
        <v>201</v>
      </c>
      <c r="D66" s="58">
        <v>76</v>
      </c>
      <c r="E66" s="58">
        <v>22</v>
      </c>
      <c r="F66" s="58">
        <v>1044</v>
      </c>
      <c r="G66" s="58">
        <v>1023</v>
      </c>
      <c r="H66" s="58">
        <v>3</v>
      </c>
      <c r="I66" s="58">
        <v>111</v>
      </c>
      <c r="J66" s="58">
        <v>626</v>
      </c>
      <c r="K66" s="58">
        <v>2905</v>
      </c>
      <c r="L66" s="59"/>
      <c r="M66" s="59"/>
      <c r="N66" s="59"/>
      <c r="O66" s="59"/>
      <c r="P66" s="59"/>
      <c r="Q66" s="59"/>
      <c r="R66" s="59"/>
      <c r="S66" s="59"/>
      <c r="T66" s="59"/>
      <c r="U66" s="59"/>
      <c r="V66" s="59"/>
      <c r="W66" s="59"/>
      <c r="X66" s="59"/>
      <c r="Y66" s="59"/>
      <c r="Z66" s="59"/>
    </row>
    <row r="67" spans="1:26" ht="15.75" customHeight="1" x14ac:dyDescent="0.3">
      <c r="A67" s="58">
        <v>2021</v>
      </c>
      <c r="B67" s="59" t="s">
        <v>202</v>
      </c>
      <c r="C67" s="59" t="s">
        <v>203</v>
      </c>
      <c r="D67" s="58">
        <v>1</v>
      </c>
      <c r="E67" s="58">
        <v>1</v>
      </c>
      <c r="F67" s="58">
        <v>20</v>
      </c>
      <c r="G67" s="58">
        <v>35</v>
      </c>
      <c r="H67" s="58">
        <v>0</v>
      </c>
      <c r="I67" s="58">
        <v>24</v>
      </c>
      <c r="J67" s="58">
        <v>573</v>
      </c>
      <c r="K67" s="58">
        <v>654</v>
      </c>
      <c r="L67" s="59"/>
      <c r="M67" s="59"/>
      <c r="N67" s="59"/>
      <c r="O67" s="59"/>
      <c r="P67" s="59"/>
      <c r="Q67" s="59"/>
      <c r="R67" s="59"/>
      <c r="S67" s="59"/>
      <c r="T67" s="59"/>
      <c r="U67" s="59"/>
      <c r="V67" s="59"/>
      <c r="W67" s="59"/>
      <c r="X67" s="59"/>
      <c r="Y67" s="59"/>
      <c r="Z67" s="59"/>
    </row>
    <row r="68" spans="1:26" ht="15.75" customHeight="1" x14ac:dyDescent="0.3">
      <c r="A68" s="58">
        <v>2021</v>
      </c>
      <c r="B68" s="59" t="s">
        <v>204</v>
      </c>
      <c r="C68" s="59" t="s">
        <v>205</v>
      </c>
      <c r="D68" s="58">
        <v>0</v>
      </c>
      <c r="E68" s="58">
        <v>5</v>
      </c>
      <c r="F68" s="58">
        <v>28</v>
      </c>
      <c r="G68" s="58">
        <v>24</v>
      </c>
      <c r="H68" s="58">
        <v>3</v>
      </c>
      <c r="I68" s="58">
        <v>32</v>
      </c>
      <c r="J68" s="58">
        <v>625</v>
      </c>
      <c r="K68" s="58">
        <v>717</v>
      </c>
      <c r="L68" s="59"/>
      <c r="M68" s="59"/>
      <c r="N68" s="59"/>
      <c r="O68" s="59"/>
      <c r="P68" s="59"/>
      <c r="Q68" s="59"/>
      <c r="R68" s="59"/>
      <c r="S68" s="59"/>
      <c r="T68" s="59"/>
      <c r="U68" s="59"/>
      <c r="V68" s="59"/>
      <c r="W68" s="59"/>
      <c r="X68" s="59"/>
      <c r="Y68" s="59"/>
      <c r="Z68" s="59"/>
    </row>
    <row r="69" spans="1:26" ht="15.75" customHeight="1" x14ac:dyDescent="0.3">
      <c r="A69" s="58">
        <v>2021</v>
      </c>
      <c r="B69" s="59" t="s">
        <v>206</v>
      </c>
      <c r="C69" s="59" t="s">
        <v>207</v>
      </c>
      <c r="D69" s="58">
        <v>61</v>
      </c>
      <c r="E69" s="58">
        <v>1</v>
      </c>
      <c r="F69" s="58">
        <v>200</v>
      </c>
      <c r="G69" s="58">
        <v>49</v>
      </c>
      <c r="H69" s="58">
        <v>1</v>
      </c>
      <c r="I69" s="58">
        <v>89</v>
      </c>
      <c r="J69" s="58">
        <v>471</v>
      </c>
      <c r="K69" s="58">
        <v>872</v>
      </c>
      <c r="L69" s="59"/>
      <c r="M69" s="59"/>
      <c r="N69" s="59"/>
      <c r="O69" s="59"/>
      <c r="P69" s="59"/>
      <c r="Q69" s="59"/>
      <c r="R69" s="59"/>
      <c r="S69" s="59"/>
      <c r="T69" s="59"/>
      <c r="U69" s="59"/>
      <c r="V69" s="59"/>
      <c r="W69" s="59"/>
      <c r="X69" s="59"/>
      <c r="Y69" s="59"/>
      <c r="Z69" s="59"/>
    </row>
    <row r="70" spans="1:26" ht="15.75" customHeight="1" x14ac:dyDescent="0.3">
      <c r="A70" s="58">
        <v>2021</v>
      </c>
      <c r="B70" s="58">
        <v>240</v>
      </c>
      <c r="C70" s="59" t="s">
        <v>208</v>
      </c>
      <c r="D70" s="58">
        <v>250</v>
      </c>
      <c r="E70" s="58">
        <v>9</v>
      </c>
      <c r="F70" s="58">
        <v>1487</v>
      </c>
      <c r="G70" s="58">
        <v>641</v>
      </c>
      <c r="H70" s="58">
        <v>9</v>
      </c>
      <c r="I70" s="58">
        <v>176</v>
      </c>
      <c r="J70" s="58">
        <v>2604</v>
      </c>
      <c r="K70" s="58">
        <v>5176</v>
      </c>
      <c r="L70" s="59"/>
      <c r="M70" s="59"/>
      <c r="N70" s="59"/>
      <c r="O70" s="59"/>
      <c r="P70" s="59"/>
      <c r="Q70" s="59"/>
      <c r="R70" s="59"/>
      <c r="S70" s="59"/>
      <c r="T70" s="59"/>
      <c r="U70" s="59"/>
      <c r="V70" s="59"/>
      <c r="W70" s="59"/>
      <c r="X70" s="59"/>
      <c r="Y70" s="59"/>
      <c r="Z70" s="59"/>
    </row>
    <row r="71" spans="1:26" ht="15.75" customHeight="1" x14ac:dyDescent="0.3">
      <c r="A71" s="58">
        <v>2021</v>
      </c>
      <c r="B71" s="59" t="s">
        <v>209</v>
      </c>
      <c r="C71" s="59" t="s">
        <v>210</v>
      </c>
      <c r="D71" s="58">
        <v>0</v>
      </c>
      <c r="E71" s="58">
        <v>3</v>
      </c>
      <c r="F71" s="58">
        <v>100</v>
      </c>
      <c r="G71" s="58">
        <v>72</v>
      </c>
      <c r="H71" s="58">
        <v>0</v>
      </c>
      <c r="I71" s="58">
        <v>11</v>
      </c>
      <c r="J71" s="58">
        <v>17</v>
      </c>
      <c r="K71" s="58">
        <v>203</v>
      </c>
      <c r="L71" s="59"/>
      <c r="M71" s="59"/>
      <c r="N71" s="59"/>
      <c r="O71" s="59"/>
      <c r="P71" s="59"/>
      <c r="Q71" s="59"/>
      <c r="R71" s="59"/>
      <c r="S71" s="59"/>
      <c r="T71" s="59"/>
      <c r="U71" s="59"/>
      <c r="V71" s="59"/>
      <c r="W71" s="59"/>
      <c r="X71" s="59"/>
      <c r="Y71" s="59"/>
      <c r="Z71" s="59"/>
    </row>
    <row r="72" spans="1:26" ht="15.75" customHeight="1" x14ac:dyDescent="0.3">
      <c r="A72" s="58">
        <v>2021</v>
      </c>
      <c r="B72" s="59" t="s">
        <v>211</v>
      </c>
      <c r="C72" s="59" t="s">
        <v>212</v>
      </c>
      <c r="D72" s="58">
        <v>3</v>
      </c>
      <c r="E72" s="58">
        <v>41</v>
      </c>
      <c r="F72" s="58">
        <v>49</v>
      </c>
      <c r="G72" s="58">
        <v>89</v>
      </c>
      <c r="H72" s="58">
        <v>0</v>
      </c>
      <c r="I72" s="58">
        <v>70</v>
      </c>
      <c r="J72" s="58">
        <v>1178</v>
      </c>
      <c r="K72" s="58">
        <v>1430</v>
      </c>
      <c r="L72" s="59"/>
      <c r="M72" s="59"/>
      <c r="N72" s="59"/>
      <c r="O72" s="59"/>
      <c r="P72" s="59"/>
      <c r="Q72" s="59"/>
      <c r="R72" s="59"/>
      <c r="S72" s="59"/>
      <c r="T72" s="59"/>
      <c r="U72" s="59"/>
      <c r="V72" s="59"/>
      <c r="W72" s="59"/>
      <c r="X72" s="59"/>
      <c r="Y72" s="59"/>
      <c r="Z72" s="59"/>
    </row>
    <row r="73" spans="1:26" ht="15.75" customHeight="1" x14ac:dyDescent="0.3">
      <c r="A73" s="58">
        <v>2021</v>
      </c>
      <c r="B73" s="59" t="s">
        <v>213</v>
      </c>
      <c r="C73" s="59" t="s">
        <v>214</v>
      </c>
      <c r="D73" s="58">
        <v>1</v>
      </c>
      <c r="E73" s="58">
        <v>3</v>
      </c>
      <c r="F73" s="58">
        <v>141</v>
      </c>
      <c r="G73" s="58">
        <v>53</v>
      </c>
      <c r="H73" s="58">
        <v>0</v>
      </c>
      <c r="I73" s="58">
        <v>13</v>
      </c>
      <c r="J73" s="58">
        <v>148</v>
      </c>
      <c r="K73" s="58">
        <v>359</v>
      </c>
      <c r="L73" s="59"/>
      <c r="M73" s="59"/>
      <c r="N73" s="59"/>
      <c r="O73" s="59"/>
      <c r="P73" s="59"/>
      <c r="Q73" s="59"/>
      <c r="R73" s="59"/>
      <c r="S73" s="59"/>
      <c r="T73" s="59"/>
      <c r="U73" s="59"/>
      <c r="V73" s="59"/>
      <c r="W73" s="59"/>
      <c r="X73" s="59"/>
      <c r="Y73" s="59"/>
      <c r="Z73" s="59"/>
    </row>
    <row r="74" spans="1:26" ht="15.75" customHeight="1" x14ac:dyDescent="0.3">
      <c r="A74" s="58">
        <v>2021</v>
      </c>
      <c r="B74" s="59" t="s">
        <v>215</v>
      </c>
      <c r="C74" s="59" t="s">
        <v>216</v>
      </c>
      <c r="D74" s="58">
        <v>2</v>
      </c>
      <c r="E74" s="58">
        <v>52</v>
      </c>
      <c r="F74" s="58">
        <v>144</v>
      </c>
      <c r="G74" s="58">
        <v>81</v>
      </c>
      <c r="H74" s="58">
        <v>0</v>
      </c>
      <c r="I74" s="58">
        <v>79</v>
      </c>
      <c r="J74" s="58">
        <v>937</v>
      </c>
      <c r="K74" s="58">
        <v>1295</v>
      </c>
      <c r="L74" s="59"/>
      <c r="M74" s="59"/>
      <c r="N74" s="59"/>
      <c r="O74" s="59"/>
      <c r="P74" s="59"/>
      <c r="Q74" s="59"/>
      <c r="R74" s="59"/>
      <c r="S74" s="59"/>
      <c r="T74" s="59"/>
      <c r="U74" s="59"/>
      <c r="V74" s="59"/>
      <c r="W74" s="59"/>
      <c r="X74" s="59"/>
      <c r="Y74" s="59"/>
      <c r="Z74" s="59"/>
    </row>
    <row r="75" spans="1:26" ht="15.75" customHeight="1" x14ac:dyDescent="0.3">
      <c r="A75" s="58">
        <v>2021</v>
      </c>
      <c r="B75" s="59" t="s">
        <v>217</v>
      </c>
      <c r="C75" s="59" t="s">
        <v>218</v>
      </c>
      <c r="D75" s="58">
        <v>0</v>
      </c>
      <c r="E75" s="58">
        <v>58</v>
      </c>
      <c r="F75" s="58">
        <v>237</v>
      </c>
      <c r="G75" s="58">
        <v>113</v>
      </c>
      <c r="H75" s="58">
        <v>1</v>
      </c>
      <c r="I75" s="58">
        <v>55</v>
      </c>
      <c r="J75" s="58">
        <v>751</v>
      </c>
      <c r="K75" s="58">
        <v>1215</v>
      </c>
      <c r="L75" s="59"/>
      <c r="M75" s="59"/>
      <c r="N75" s="59"/>
      <c r="O75" s="59"/>
      <c r="P75" s="59"/>
      <c r="Q75" s="59"/>
      <c r="R75" s="59"/>
      <c r="S75" s="59"/>
      <c r="T75" s="59"/>
      <c r="U75" s="59"/>
      <c r="V75" s="59"/>
      <c r="W75" s="59"/>
      <c r="X75" s="59"/>
      <c r="Y75" s="59"/>
      <c r="Z75" s="59"/>
    </row>
    <row r="76" spans="1:26" ht="15.75" customHeight="1" x14ac:dyDescent="0.3">
      <c r="A76" s="58">
        <v>2021</v>
      </c>
      <c r="B76" s="58">
        <v>250</v>
      </c>
      <c r="C76" s="59" t="s">
        <v>219</v>
      </c>
      <c r="D76" s="58">
        <v>18</v>
      </c>
      <c r="E76" s="58">
        <v>590</v>
      </c>
      <c r="F76" s="58">
        <v>3457</v>
      </c>
      <c r="G76" s="58">
        <v>1535</v>
      </c>
      <c r="H76" s="58">
        <v>39</v>
      </c>
      <c r="I76" s="58">
        <v>958</v>
      </c>
      <c r="J76" s="58">
        <v>6051</v>
      </c>
      <c r="K76" s="58">
        <v>12648</v>
      </c>
      <c r="L76" s="59"/>
      <c r="M76" s="59"/>
      <c r="N76" s="59"/>
      <c r="O76" s="59"/>
      <c r="P76" s="59"/>
      <c r="Q76" s="59"/>
      <c r="R76" s="59"/>
      <c r="S76" s="59"/>
      <c r="T76" s="59"/>
      <c r="U76" s="59"/>
      <c r="V76" s="59"/>
      <c r="W76" s="59"/>
      <c r="X76" s="59"/>
      <c r="Y76" s="59"/>
      <c r="Z76" s="59"/>
    </row>
    <row r="77" spans="1:26" ht="15.75" customHeight="1" x14ac:dyDescent="0.3">
      <c r="A77" s="58">
        <v>2021</v>
      </c>
      <c r="B77" s="59" t="s">
        <v>220</v>
      </c>
      <c r="C77" s="59" t="s">
        <v>221</v>
      </c>
      <c r="D77" s="58">
        <v>2</v>
      </c>
      <c r="E77" s="58">
        <v>2</v>
      </c>
      <c r="F77" s="58">
        <v>52</v>
      </c>
      <c r="G77" s="58">
        <v>31</v>
      </c>
      <c r="H77" s="58">
        <v>0</v>
      </c>
      <c r="I77" s="58">
        <v>26</v>
      </c>
      <c r="J77" s="58">
        <v>283</v>
      </c>
      <c r="K77" s="58">
        <v>396</v>
      </c>
      <c r="L77" s="59"/>
      <c r="M77" s="59"/>
      <c r="N77" s="59"/>
      <c r="O77" s="59"/>
      <c r="P77" s="59"/>
      <c r="Q77" s="59"/>
      <c r="R77" s="59"/>
      <c r="S77" s="59"/>
      <c r="T77" s="59"/>
      <c r="U77" s="59"/>
      <c r="V77" s="59"/>
      <c r="W77" s="59"/>
      <c r="X77" s="59"/>
      <c r="Y77" s="59"/>
      <c r="Z77" s="59"/>
    </row>
    <row r="78" spans="1:26" ht="15.75" customHeight="1" x14ac:dyDescent="0.3">
      <c r="A78" s="58">
        <v>2021</v>
      </c>
      <c r="B78" s="58">
        <v>260</v>
      </c>
      <c r="C78" s="59" t="s">
        <v>222</v>
      </c>
      <c r="D78" s="58">
        <v>676</v>
      </c>
      <c r="E78" s="58">
        <v>929</v>
      </c>
      <c r="F78" s="58">
        <v>22159</v>
      </c>
      <c r="G78" s="58">
        <v>7199</v>
      </c>
      <c r="H78" s="58">
        <v>258</v>
      </c>
      <c r="I78" s="58">
        <v>4283</v>
      </c>
      <c r="J78" s="58">
        <v>13095</v>
      </c>
      <c r="K78" s="58">
        <v>48599</v>
      </c>
      <c r="L78" s="59"/>
      <c r="M78" s="59"/>
      <c r="N78" s="59"/>
      <c r="O78" s="59"/>
      <c r="P78" s="59"/>
      <c r="Q78" s="59"/>
      <c r="R78" s="59"/>
      <c r="S78" s="59"/>
      <c r="T78" s="59"/>
      <c r="U78" s="59"/>
      <c r="V78" s="59"/>
      <c r="W78" s="59"/>
      <c r="X78" s="59"/>
      <c r="Y78" s="59"/>
      <c r="Z78" s="59"/>
    </row>
    <row r="79" spans="1:26" ht="15.75" customHeight="1" x14ac:dyDescent="0.3">
      <c r="A79" s="58">
        <v>2021</v>
      </c>
      <c r="B79" s="58">
        <v>270</v>
      </c>
      <c r="C79" s="59" t="s">
        <v>223</v>
      </c>
      <c r="D79" s="58">
        <v>3</v>
      </c>
      <c r="E79" s="58">
        <v>27</v>
      </c>
      <c r="F79" s="58">
        <v>178</v>
      </c>
      <c r="G79" s="58">
        <v>310</v>
      </c>
      <c r="H79" s="58">
        <v>5</v>
      </c>
      <c r="I79" s="58">
        <v>378</v>
      </c>
      <c r="J79" s="58">
        <v>3223</v>
      </c>
      <c r="K79" s="58">
        <v>4124</v>
      </c>
      <c r="L79" s="59"/>
      <c r="M79" s="59"/>
      <c r="N79" s="59"/>
      <c r="O79" s="59"/>
      <c r="P79" s="59"/>
      <c r="Q79" s="59"/>
      <c r="R79" s="59"/>
      <c r="S79" s="59"/>
      <c r="T79" s="59"/>
      <c r="U79" s="59"/>
      <c r="V79" s="59"/>
      <c r="W79" s="59"/>
      <c r="X79" s="59"/>
      <c r="Y79" s="59"/>
      <c r="Z79" s="59"/>
    </row>
    <row r="80" spans="1:26" ht="15.75" customHeight="1" x14ac:dyDescent="0.3">
      <c r="A80" s="58">
        <v>2021</v>
      </c>
      <c r="B80" s="59" t="s">
        <v>224</v>
      </c>
      <c r="C80" s="59" t="s">
        <v>225</v>
      </c>
      <c r="D80" s="58">
        <v>0</v>
      </c>
      <c r="E80" s="58">
        <v>0</v>
      </c>
      <c r="F80" s="58">
        <v>185</v>
      </c>
      <c r="G80" s="58">
        <v>8</v>
      </c>
      <c r="H80" s="58">
        <v>0</v>
      </c>
      <c r="I80" s="58">
        <v>3</v>
      </c>
      <c r="J80" s="58">
        <v>13</v>
      </c>
      <c r="K80" s="58">
        <v>209</v>
      </c>
      <c r="L80" s="59"/>
      <c r="M80" s="59"/>
      <c r="N80" s="59"/>
      <c r="O80" s="59"/>
      <c r="P80" s="59"/>
      <c r="Q80" s="59"/>
      <c r="R80" s="59"/>
      <c r="S80" s="59"/>
      <c r="T80" s="59"/>
      <c r="U80" s="59"/>
      <c r="V80" s="59"/>
      <c r="W80" s="59"/>
      <c r="X80" s="59"/>
      <c r="Y80" s="59"/>
      <c r="Z80" s="59"/>
    </row>
    <row r="81" spans="1:26" ht="15.75" customHeight="1" x14ac:dyDescent="0.3">
      <c r="A81" s="58">
        <v>2021</v>
      </c>
      <c r="B81" s="58">
        <v>280</v>
      </c>
      <c r="C81" s="59" t="s">
        <v>226</v>
      </c>
      <c r="D81" s="58">
        <v>1</v>
      </c>
      <c r="E81" s="58">
        <v>39</v>
      </c>
      <c r="F81" s="58">
        <v>95</v>
      </c>
      <c r="G81" s="58">
        <v>949</v>
      </c>
      <c r="H81" s="58">
        <v>1</v>
      </c>
      <c r="I81" s="58">
        <v>272</v>
      </c>
      <c r="J81" s="58">
        <v>3762</v>
      </c>
      <c r="K81" s="58">
        <v>5119</v>
      </c>
      <c r="L81" s="59"/>
      <c r="M81" s="59"/>
      <c r="N81" s="59"/>
      <c r="O81" s="59"/>
      <c r="P81" s="59"/>
      <c r="Q81" s="59"/>
      <c r="R81" s="59"/>
      <c r="S81" s="59"/>
      <c r="T81" s="59"/>
      <c r="U81" s="59"/>
      <c r="V81" s="59"/>
      <c r="W81" s="59"/>
      <c r="X81" s="59"/>
      <c r="Y81" s="59"/>
      <c r="Z81" s="59"/>
    </row>
    <row r="82" spans="1:26" ht="15.75" customHeight="1" x14ac:dyDescent="0.3">
      <c r="A82" s="58">
        <v>2021</v>
      </c>
      <c r="B82" s="59" t="s">
        <v>227</v>
      </c>
      <c r="C82" s="59" t="s">
        <v>228</v>
      </c>
      <c r="D82" s="58">
        <v>1</v>
      </c>
      <c r="E82" s="58">
        <v>6</v>
      </c>
      <c r="F82" s="58">
        <v>40</v>
      </c>
      <c r="G82" s="58">
        <v>48</v>
      </c>
      <c r="H82" s="58">
        <v>0</v>
      </c>
      <c r="I82" s="58">
        <v>53</v>
      </c>
      <c r="J82" s="58">
        <v>322</v>
      </c>
      <c r="K82" s="58">
        <v>470</v>
      </c>
      <c r="L82" s="59"/>
      <c r="M82" s="59"/>
      <c r="N82" s="59"/>
      <c r="O82" s="59"/>
      <c r="P82" s="59"/>
      <c r="Q82" s="59"/>
      <c r="R82" s="59"/>
      <c r="S82" s="59"/>
      <c r="T82" s="59"/>
      <c r="U82" s="59"/>
      <c r="V82" s="59"/>
      <c r="W82" s="59"/>
      <c r="X82" s="59"/>
      <c r="Y82" s="59"/>
      <c r="Z82" s="59"/>
    </row>
    <row r="83" spans="1:26" ht="15.75" customHeight="1" x14ac:dyDescent="0.3">
      <c r="A83" s="58">
        <v>2021</v>
      </c>
      <c r="B83" s="58">
        <v>290</v>
      </c>
      <c r="C83" s="59" t="s">
        <v>229</v>
      </c>
      <c r="D83" s="58">
        <v>48</v>
      </c>
      <c r="E83" s="58">
        <v>235</v>
      </c>
      <c r="F83" s="58">
        <v>671</v>
      </c>
      <c r="G83" s="58">
        <v>1923</v>
      </c>
      <c r="H83" s="58">
        <v>7</v>
      </c>
      <c r="I83" s="58">
        <v>685</v>
      </c>
      <c r="J83" s="58">
        <v>14252</v>
      </c>
      <c r="K83" s="58">
        <v>17821</v>
      </c>
      <c r="L83" s="59"/>
      <c r="M83" s="59"/>
      <c r="N83" s="59"/>
      <c r="O83" s="59"/>
      <c r="P83" s="59"/>
      <c r="Q83" s="59"/>
      <c r="R83" s="59"/>
      <c r="S83" s="59"/>
      <c r="T83" s="59"/>
      <c r="U83" s="59"/>
      <c r="V83" s="59"/>
      <c r="W83" s="59"/>
      <c r="X83" s="59"/>
      <c r="Y83" s="59"/>
      <c r="Z83" s="59"/>
    </row>
    <row r="84" spans="1:26" ht="15.75" customHeight="1" x14ac:dyDescent="0.3">
      <c r="A84" s="58">
        <v>2021</v>
      </c>
      <c r="B84" s="58">
        <v>300</v>
      </c>
      <c r="C84" s="59" t="s">
        <v>230</v>
      </c>
      <c r="D84" s="58">
        <v>11</v>
      </c>
      <c r="E84" s="58">
        <v>56</v>
      </c>
      <c r="F84" s="58">
        <v>389</v>
      </c>
      <c r="G84" s="58">
        <v>908</v>
      </c>
      <c r="H84" s="58">
        <v>0</v>
      </c>
      <c r="I84" s="58">
        <v>273</v>
      </c>
      <c r="J84" s="58">
        <v>4129</v>
      </c>
      <c r="K84" s="58">
        <v>5766</v>
      </c>
      <c r="L84" s="59"/>
      <c r="M84" s="59"/>
      <c r="N84" s="59"/>
      <c r="O84" s="59"/>
      <c r="P84" s="59"/>
      <c r="Q84" s="59"/>
      <c r="R84" s="59"/>
      <c r="S84" s="59"/>
      <c r="T84" s="59"/>
      <c r="U84" s="59"/>
      <c r="V84" s="59"/>
      <c r="W84" s="59"/>
      <c r="X84" s="59"/>
      <c r="Y84" s="59"/>
      <c r="Z84" s="59"/>
    </row>
    <row r="85" spans="1:26" ht="15.75" customHeight="1" x14ac:dyDescent="0.3">
      <c r="A85" s="58">
        <v>2021</v>
      </c>
      <c r="B85" s="59" t="s">
        <v>231</v>
      </c>
      <c r="C85" s="59" t="s">
        <v>232</v>
      </c>
      <c r="D85" s="58">
        <v>0</v>
      </c>
      <c r="E85" s="58">
        <v>0</v>
      </c>
      <c r="F85" s="58">
        <v>244</v>
      </c>
      <c r="G85" s="58">
        <v>18</v>
      </c>
      <c r="H85" s="58">
        <v>0</v>
      </c>
      <c r="I85" s="58">
        <v>5</v>
      </c>
      <c r="J85" s="58">
        <v>6</v>
      </c>
      <c r="K85" s="58">
        <v>273</v>
      </c>
      <c r="L85" s="59"/>
      <c r="M85" s="59"/>
      <c r="N85" s="59"/>
      <c r="O85" s="59"/>
      <c r="P85" s="59"/>
      <c r="Q85" s="59"/>
      <c r="R85" s="59"/>
      <c r="S85" s="59"/>
      <c r="T85" s="59"/>
      <c r="U85" s="59"/>
      <c r="V85" s="59"/>
      <c r="W85" s="59"/>
      <c r="X85" s="59"/>
      <c r="Y85" s="59"/>
      <c r="Z85" s="59"/>
    </row>
    <row r="86" spans="1:26" ht="15.75" customHeight="1" x14ac:dyDescent="0.3">
      <c r="A86" s="58">
        <v>2021</v>
      </c>
      <c r="B86" s="59" t="s">
        <v>233</v>
      </c>
      <c r="C86" s="59" t="s">
        <v>234</v>
      </c>
      <c r="D86" s="58">
        <v>0</v>
      </c>
      <c r="E86" s="58">
        <v>1</v>
      </c>
      <c r="F86" s="58">
        <v>96</v>
      </c>
      <c r="G86" s="58">
        <v>26</v>
      </c>
      <c r="H86" s="58">
        <v>0</v>
      </c>
      <c r="I86" s="58">
        <v>9</v>
      </c>
      <c r="J86" s="58">
        <v>56</v>
      </c>
      <c r="K86" s="58">
        <v>188</v>
      </c>
      <c r="L86" s="59"/>
      <c r="M86" s="59"/>
      <c r="N86" s="59"/>
      <c r="O86" s="59"/>
      <c r="P86" s="59"/>
      <c r="Q86" s="59"/>
      <c r="R86" s="59"/>
      <c r="S86" s="59"/>
      <c r="T86" s="59"/>
      <c r="U86" s="59"/>
      <c r="V86" s="59"/>
      <c r="W86" s="59"/>
      <c r="X86" s="59"/>
      <c r="Y86" s="59"/>
      <c r="Z86" s="59"/>
    </row>
    <row r="87" spans="1:26" ht="15.75" customHeight="1" x14ac:dyDescent="0.3">
      <c r="A87" s="58">
        <v>2021</v>
      </c>
      <c r="B87" s="59" t="s">
        <v>235</v>
      </c>
      <c r="C87" s="59" t="s">
        <v>236</v>
      </c>
      <c r="D87" s="58">
        <v>0</v>
      </c>
      <c r="E87" s="58">
        <v>0</v>
      </c>
      <c r="F87" s="58">
        <v>85</v>
      </c>
      <c r="G87" s="58">
        <v>11</v>
      </c>
      <c r="H87" s="58">
        <v>0</v>
      </c>
      <c r="I87" s="58">
        <v>18</v>
      </c>
      <c r="J87" s="58">
        <v>25</v>
      </c>
      <c r="K87" s="58">
        <v>139</v>
      </c>
      <c r="L87" s="59"/>
      <c r="M87" s="59"/>
      <c r="N87" s="59"/>
      <c r="O87" s="59"/>
      <c r="P87" s="59"/>
      <c r="Q87" s="59"/>
      <c r="R87" s="59"/>
      <c r="S87" s="59"/>
      <c r="T87" s="59"/>
      <c r="U87" s="59"/>
      <c r="V87" s="59"/>
      <c r="W87" s="59"/>
      <c r="X87" s="59"/>
      <c r="Y87" s="59"/>
      <c r="Z87" s="59"/>
    </row>
    <row r="88" spans="1:26" ht="15.75" customHeight="1" x14ac:dyDescent="0.3">
      <c r="A88" s="58">
        <v>2021</v>
      </c>
      <c r="B88" s="58">
        <v>310</v>
      </c>
      <c r="C88" s="59" t="s">
        <v>237</v>
      </c>
      <c r="D88" s="58">
        <v>89</v>
      </c>
      <c r="E88" s="58">
        <v>33</v>
      </c>
      <c r="F88" s="58">
        <v>2012</v>
      </c>
      <c r="G88" s="58">
        <v>4115</v>
      </c>
      <c r="H88" s="58">
        <v>7</v>
      </c>
      <c r="I88" s="58">
        <v>248</v>
      </c>
      <c r="J88" s="58">
        <v>2917</v>
      </c>
      <c r="K88" s="58">
        <v>9421</v>
      </c>
      <c r="L88" s="59"/>
      <c r="M88" s="59"/>
      <c r="N88" s="59"/>
      <c r="O88" s="59"/>
      <c r="P88" s="59"/>
      <c r="Q88" s="59"/>
      <c r="R88" s="59"/>
      <c r="S88" s="59"/>
      <c r="T88" s="59"/>
      <c r="U88" s="59"/>
      <c r="V88" s="59"/>
      <c r="W88" s="59"/>
      <c r="X88" s="59"/>
      <c r="Y88" s="59"/>
      <c r="Z88" s="59"/>
    </row>
    <row r="89" spans="1:26" ht="15.75" customHeight="1" x14ac:dyDescent="0.3">
      <c r="A89" s="58">
        <v>2021</v>
      </c>
      <c r="B89" s="58">
        <v>320</v>
      </c>
      <c r="C89" s="59" t="s">
        <v>238</v>
      </c>
      <c r="D89" s="58">
        <v>52</v>
      </c>
      <c r="E89" s="58">
        <v>659</v>
      </c>
      <c r="F89" s="58">
        <v>12962</v>
      </c>
      <c r="G89" s="58">
        <v>10482</v>
      </c>
      <c r="H89" s="58">
        <v>23</v>
      </c>
      <c r="I89" s="58">
        <v>1342</v>
      </c>
      <c r="J89" s="58">
        <v>6083</v>
      </c>
      <c r="K89" s="58">
        <v>31603</v>
      </c>
      <c r="L89" s="59"/>
      <c r="M89" s="59"/>
      <c r="N89" s="59"/>
      <c r="O89" s="59"/>
      <c r="P89" s="59"/>
      <c r="Q89" s="59"/>
      <c r="R89" s="59"/>
      <c r="S89" s="59"/>
      <c r="T89" s="59"/>
      <c r="U89" s="59"/>
      <c r="V89" s="59"/>
      <c r="W89" s="59"/>
      <c r="X89" s="59"/>
      <c r="Y89" s="59"/>
      <c r="Z89" s="59"/>
    </row>
    <row r="90" spans="1:26" ht="15.75" customHeight="1" x14ac:dyDescent="0.3">
      <c r="A90" s="58">
        <v>2021</v>
      </c>
      <c r="B90" s="59" t="s">
        <v>239</v>
      </c>
      <c r="C90" s="59" t="s">
        <v>240</v>
      </c>
      <c r="D90" s="58">
        <v>0</v>
      </c>
      <c r="E90" s="58">
        <v>0</v>
      </c>
      <c r="F90" s="58">
        <v>102</v>
      </c>
      <c r="G90" s="58">
        <v>1</v>
      </c>
      <c r="H90" s="58">
        <v>1</v>
      </c>
      <c r="I90" s="58">
        <v>2</v>
      </c>
      <c r="J90" s="58">
        <v>2</v>
      </c>
      <c r="K90" s="58">
        <v>108</v>
      </c>
      <c r="L90" s="59"/>
      <c r="M90" s="59"/>
      <c r="N90" s="59"/>
      <c r="O90" s="59"/>
      <c r="P90" s="59"/>
      <c r="Q90" s="59"/>
      <c r="R90" s="59"/>
      <c r="S90" s="59"/>
      <c r="T90" s="59"/>
      <c r="U90" s="59"/>
      <c r="V90" s="59"/>
      <c r="W90" s="59"/>
      <c r="X90" s="59"/>
      <c r="Y90" s="59"/>
      <c r="Z90" s="59"/>
    </row>
    <row r="91" spans="1:26" ht="15.75" customHeight="1" x14ac:dyDescent="0.3">
      <c r="A91" s="58">
        <v>2021</v>
      </c>
      <c r="B91" s="59" t="s">
        <v>241</v>
      </c>
      <c r="C91" s="59" t="s">
        <v>242</v>
      </c>
      <c r="D91" s="58">
        <v>0</v>
      </c>
      <c r="E91" s="58">
        <v>8</v>
      </c>
      <c r="F91" s="58">
        <v>63</v>
      </c>
      <c r="G91" s="58">
        <v>21</v>
      </c>
      <c r="H91" s="58">
        <v>0</v>
      </c>
      <c r="I91" s="58">
        <v>9</v>
      </c>
      <c r="J91" s="58">
        <v>14</v>
      </c>
      <c r="K91" s="58">
        <v>115</v>
      </c>
      <c r="L91" s="59"/>
      <c r="M91" s="59"/>
      <c r="N91" s="59"/>
      <c r="O91" s="59"/>
      <c r="P91" s="59"/>
      <c r="Q91" s="59"/>
      <c r="R91" s="59"/>
      <c r="S91" s="59"/>
      <c r="T91" s="59"/>
      <c r="U91" s="59"/>
      <c r="V91" s="59"/>
      <c r="W91" s="59"/>
      <c r="X91" s="59"/>
      <c r="Y91" s="59"/>
      <c r="Z91" s="59"/>
    </row>
    <row r="92" spans="1:26" ht="15.75" customHeight="1" x14ac:dyDescent="0.3">
      <c r="A92" s="58">
        <v>2021</v>
      </c>
      <c r="B92" s="59" t="s">
        <v>243</v>
      </c>
      <c r="C92" s="59" t="s">
        <v>244</v>
      </c>
      <c r="D92" s="58">
        <v>0</v>
      </c>
      <c r="E92" s="58">
        <v>10</v>
      </c>
      <c r="F92" s="58">
        <v>126</v>
      </c>
      <c r="G92" s="58">
        <v>93</v>
      </c>
      <c r="H92" s="58">
        <v>0</v>
      </c>
      <c r="I92" s="58">
        <v>62</v>
      </c>
      <c r="J92" s="58">
        <v>923</v>
      </c>
      <c r="K92" s="58">
        <v>1214</v>
      </c>
      <c r="L92" s="59"/>
      <c r="M92" s="59"/>
      <c r="N92" s="59"/>
      <c r="O92" s="59"/>
      <c r="P92" s="59"/>
      <c r="Q92" s="59"/>
      <c r="R92" s="59"/>
      <c r="S92" s="59"/>
      <c r="T92" s="59"/>
      <c r="U92" s="59"/>
      <c r="V92" s="59"/>
      <c r="W92" s="59"/>
      <c r="X92" s="59"/>
      <c r="Y92" s="59"/>
      <c r="Z92" s="59"/>
    </row>
    <row r="93" spans="1:26" ht="15.75" customHeight="1" x14ac:dyDescent="0.3">
      <c r="A93" s="58">
        <v>2021</v>
      </c>
      <c r="B93" s="59" t="s">
        <v>245</v>
      </c>
      <c r="C93" s="59" t="s">
        <v>246</v>
      </c>
      <c r="D93" s="58">
        <v>0</v>
      </c>
      <c r="E93" s="58">
        <v>0</v>
      </c>
      <c r="F93" s="58">
        <v>158</v>
      </c>
      <c r="G93" s="58">
        <v>20</v>
      </c>
      <c r="H93" s="58">
        <v>0</v>
      </c>
      <c r="I93" s="58">
        <v>15</v>
      </c>
      <c r="J93" s="58">
        <v>4</v>
      </c>
      <c r="K93" s="58">
        <v>197</v>
      </c>
      <c r="L93" s="59"/>
      <c r="M93" s="59"/>
      <c r="N93" s="59"/>
      <c r="O93" s="59"/>
      <c r="P93" s="59"/>
      <c r="Q93" s="59"/>
      <c r="R93" s="59"/>
      <c r="S93" s="59"/>
      <c r="T93" s="59"/>
      <c r="U93" s="59"/>
      <c r="V93" s="59"/>
      <c r="W93" s="59"/>
      <c r="X93" s="59"/>
      <c r="Y93" s="59"/>
      <c r="Z93" s="59"/>
    </row>
    <row r="94" spans="1:26" ht="15.75" customHeight="1" x14ac:dyDescent="0.3">
      <c r="A94" s="58">
        <v>2021</v>
      </c>
      <c r="B94" s="58">
        <v>210</v>
      </c>
      <c r="C94" s="59" t="s">
        <v>247</v>
      </c>
      <c r="D94" s="58">
        <v>1</v>
      </c>
      <c r="E94" s="58">
        <v>1</v>
      </c>
      <c r="F94" s="58">
        <v>783</v>
      </c>
      <c r="G94" s="58">
        <v>168</v>
      </c>
      <c r="H94" s="58">
        <v>0</v>
      </c>
      <c r="I94" s="58">
        <v>87</v>
      </c>
      <c r="J94" s="58">
        <v>771</v>
      </c>
      <c r="K94" s="58">
        <v>1811</v>
      </c>
      <c r="L94" s="59"/>
      <c r="M94" s="59"/>
      <c r="N94" s="59"/>
      <c r="O94" s="59"/>
      <c r="P94" s="59"/>
      <c r="Q94" s="59"/>
      <c r="R94" s="59"/>
      <c r="S94" s="59"/>
      <c r="T94" s="59"/>
      <c r="U94" s="59"/>
      <c r="V94" s="59"/>
      <c r="W94" s="59"/>
      <c r="X94" s="59"/>
      <c r="Y94" s="59"/>
      <c r="Z94" s="59"/>
    </row>
    <row r="95" spans="1:26" ht="15.75" customHeight="1" x14ac:dyDescent="0.3">
      <c r="A95" s="58">
        <v>2021</v>
      </c>
      <c r="B95" s="58">
        <v>330</v>
      </c>
      <c r="C95" s="59" t="s">
        <v>248</v>
      </c>
      <c r="D95" s="58">
        <v>4</v>
      </c>
      <c r="E95" s="58">
        <v>10</v>
      </c>
      <c r="F95" s="58">
        <v>3069</v>
      </c>
      <c r="G95" s="58">
        <v>615</v>
      </c>
      <c r="H95" s="58">
        <v>4</v>
      </c>
      <c r="I95" s="58">
        <v>215</v>
      </c>
      <c r="J95" s="58">
        <v>1443</v>
      </c>
      <c r="K95" s="58">
        <v>5360</v>
      </c>
      <c r="L95" s="59"/>
      <c r="M95" s="59"/>
      <c r="N95" s="59"/>
      <c r="O95" s="59"/>
      <c r="P95" s="59"/>
      <c r="Q95" s="59"/>
      <c r="R95" s="59"/>
      <c r="S95" s="59"/>
      <c r="T95" s="59"/>
      <c r="U95" s="59"/>
      <c r="V95" s="59"/>
      <c r="W95" s="59"/>
      <c r="X95" s="59"/>
      <c r="Y95" s="59"/>
      <c r="Z95" s="59"/>
    </row>
    <row r="96" spans="1:26" ht="15.75" customHeight="1" x14ac:dyDescent="0.3">
      <c r="A96" s="58">
        <v>2021</v>
      </c>
      <c r="B96" s="58">
        <v>861</v>
      </c>
      <c r="C96" s="59" t="s">
        <v>249</v>
      </c>
      <c r="D96" s="58">
        <v>0</v>
      </c>
      <c r="E96" s="58">
        <v>13</v>
      </c>
      <c r="F96" s="58">
        <v>42</v>
      </c>
      <c r="G96" s="58">
        <v>254</v>
      </c>
      <c r="H96" s="58">
        <v>0</v>
      </c>
      <c r="I96" s="58">
        <v>64</v>
      </c>
      <c r="J96" s="58">
        <v>845</v>
      </c>
      <c r="K96" s="58">
        <v>1218</v>
      </c>
      <c r="L96" s="59"/>
      <c r="M96" s="59"/>
      <c r="N96" s="59"/>
      <c r="O96" s="59"/>
      <c r="P96" s="59"/>
      <c r="Q96" s="59"/>
      <c r="R96" s="59"/>
      <c r="S96" s="59"/>
      <c r="T96" s="59"/>
      <c r="U96" s="59"/>
      <c r="V96" s="59"/>
      <c r="W96" s="59"/>
      <c r="X96" s="59"/>
      <c r="Y96" s="59"/>
      <c r="Z96" s="59"/>
    </row>
    <row r="97" spans="1:26" ht="15.75" customHeight="1" x14ac:dyDescent="0.3">
      <c r="A97" s="58">
        <v>2021</v>
      </c>
      <c r="B97" s="59" t="s">
        <v>250</v>
      </c>
      <c r="C97" s="59" t="s">
        <v>251</v>
      </c>
      <c r="D97" s="58">
        <v>10</v>
      </c>
      <c r="E97" s="58">
        <v>1</v>
      </c>
      <c r="F97" s="58">
        <v>113</v>
      </c>
      <c r="G97" s="58">
        <v>37</v>
      </c>
      <c r="H97" s="58">
        <v>2</v>
      </c>
      <c r="I97" s="58">
        <v>45</v>
      </c>
      <c r="J97" s="58">
        <v>431</v>
      </c>
      <c r="K97" s="58">
        <v>639</v>
      </c>
      <c r="L97" s="59"/>
      <c r="M97" s="59"/>
      <c r="N97" s="59"/>
      <c r="O97" s="59"/>
      <c r="P97" s="59"/>
      <c r="Q97" s="59"/>
      <c r="R97" s="59"/>
      <c r="S97" s="59"/>
      <c r="T97" s="59"/>
      <c r="U97" s="59"/>
      <c r="V97" s="59"/>
      <c r="W97" s="59"/>
      <c r="X97" s="59"/>
      <c r="Y97" s="59"/>
      <c r="Z97" s="59"/>
    </row>
    <row r="98" spans="1:26" ht="15.75" customHeight="1" x14ac:dyDescent="0.3">
      <c r="A98" s="58">
        <v>2021</v>
      </c>
      <c r="B98" s="59" t="s">
        <v>252</v>
      </c>
      <c r="C98" s="59" t="s">
        <v>253</v>
      </c>
      <c r="D98" s="58">
        <v>0</v>
      </c>
      <c r="E98" s="58">
        <v>31</v>
      </c>
      <c r="F98" s="58">
        <v>34</v>
      </c>
      <c r="G98" s="58">
        <v>19</v>
      </c>
      <c r="H98" s="58">
        <v>0</v>
      </c>
      <c r="I98" s="58">
        <v>31</v>
      </c>
      <c r="J98" s="58">
        <v>421</v>
      </c>
      <c r="K98" s="58">
        <v>536</v>
      </c>
      <c r="L98" s="59"/>
      <c r="M98" s="59"/>
      <c r="N98" s="59"/>
      <c r="O98" s="59"/>
      <c r="P98" s="59"/>
      <c r="Q98" s="59"/>
      <c r="R98" s="59"/>
      <c r="S98" s="59"/>
      <c r="T98" s="59"/>
      <c r="U98" s="59"/>
      <c r="V98" s="59"/>
      <c r="W98" s="59"/>
      <c r="X98" s="59"/>
      <c r="Y98" s="59"/>
      <c r="Z98" s="59"/>
    </row>
    <row r="99" spans="1:26" ht="15.75" customHeight="1" x14ac:dyDescent="0.3">
      <c r="A99" s="58">
        <v>2021</v>
      </c>
      <c r="B99" s="59" t="s">
        <v>254</v>
      </c>
      <c r="C99" s="59" t="s">
        <v>255</v>
      </c>
      <c r="D99" s="58">
        <v>0</v>
      </c>
      <c r="E99" s="58">
        <v>7</v>
      </c>
      <c r="F99" s="58">
        <v>28</v>
      </c>
      <c r="G99" s="58">
        <v>70</v>
      </c>
      <c r="H99" s="58">
        <v>2</v>
      </c>
      <c r="I99" s="58">
        <v>49</v>
      </c>
      <c r="J99" s="58">
        <v>614</v>
      </c>
      <c r="K99" s="58">
        <v>770</v>
      </c>
      <c r="L99" s="59"/>
      <c r="M99" s="59"/>
      <c r="N99" s="59"/>
      <c r="O99" s="59"/>
      <c r="P99" s="59"/>
      <c r="Q99" s="59"/>
      <c r="R99" s="59"/>
      <c r="S99" s="59"/>
      <c r="T99" s="59"/>
      <c r="U99" s="59"/>
      <c r="V99" s="59"/>
      <c r="W99" s="59"/>
      <c r="X99" s="59"/>
      <c r="Y99" s="59"/>
      <c r="Z99" s="59"/>
    </row>
    <row r="100" spans="1:26" ht="15.75" customHeight="1" x14ac:dyDescent="0.3">
      <c r="A100" s="58">
        <v>2021</v>
      </c>
      <c r="B100" s="59" t="s">
        <v>256</v>
      </c>
      <c r="C100" s="59" t="s">
        <v>257</v>
      </c>
      <c r="D100" s="58">
        <v>0</v>
      </c>
      <c r="E100" s="58">
        <v>24</v>
      </c>
      <c r="F100" s="58">
        <v>96</v>
      </c>
      <c r="G100" s="58">
        <v>44</v>
      </c>
      <c r="H100" s="58">
        <v>1</v>
      </c>
      <c r="I100" s="58">
        <v>42</v>
      </c>
      <c r="J100" s="58">
        <v>519</v>
      </c>
      <c r="K100" s="58">
        <v>726</v>
      </c>
      <c r="L100" s="59"/>
      <c r="M100" s="59"/>
      <c r="N100" s="59"/>
      <c r="O100" s="59"/>
      <c r="P100" s="59"/>
      <c r="Q100" s="59"/>
      <c r="R100" s="59"/>
      <c r="S100" s="59"/>
      <c r="T100" s="59"/>
      <c r="U100" s="59"/>
      <c r="V100" s="59"/>
      <c r="W100" s="59"/>
      <c r="X100" s="59"/>
      <c r="Y100" s="59"/>
      <c r="Z100" s="59"/>
    </row>
    <row r="101" spans="1:26" ht="15.75" customHeight="1" x14ac:dyDescent="0.3">
      <c r="A101" s="58">
        <v>2021</v>
      </c>
      <c r="B101" s="59" t="s">
        <v>258</v>
      </c>
      <c r="C101" s="59" t="s">
        <v>259</v>
      </c>
      <c r="D101" s="58">
        <v>0</v>
      </c>
      <c r="E101" s="58">
        <v>1</v>
      </c>
      <c r="F101" s="58">
        <v>76</v>
      </c>
      <c r="G101" s="58">
        <v>8</v>
      </c>
      <c r="H101" s="58">
        <v>0</v>
      </c>
      <c r="I101" s="58">
        <v>3</v>
      </c>
      <c r="J101" s="58">
        <v>11</v>
      </c>
      <c r="K101" s="58">
        <v>99</v>
      </c>
      <c r="L101" s="59"/>
      <c r="M101" s="59"/>
      <c r="N101" s="59"/>
      <c r="O101" s="59"/>
      <c r="P101" s="59"/>
      <c r="Q101" s="59"/>
      <c r="R101" s="59"/>
      <c r="S101" s="59"/>
      <c r="T101" s="59"/>
      <c r="U101" s="59"/>
      <c r="V101" s="59"/>
      <c r="W101" s="59"/>
      <c r="X101" s="59"/>
      <c r="Y101" s="59"/>
      <c r="Z101" s="59"/>
    </row>
    <row r="102" spans="1:26" ht="15.75" customHeight="1" x14ac:dyDescent="0.3">
      <c r="A102" s="58">
        <v>2021</v>
      </c>
      <c r="B102" s="59" t="s">
        <v>260</v>
      </c>
      <c r="C102" s="59" t="s">
        <v>261</v>
      </c>
      <c r="D102" s="58">
        <v>0</v>
      </c>
      <c r="E102" s="58">
        <v>0</v>
      </c>
      <c r="F102" s="58">
        <v>4</v>
      </c>
      <c r="G102" s="58">
        <v>24</v>
      </c>
      <c r="H102" s="58">
        <v>0</v>
      </c>
      <c r="I102" s="58">
        <v>17</v>
      </c>
      <c r="J102" s="58">
        <v>396</v>
      </c>
      <c r="K102" s="58">
        <v>441</v>
      </c>
      <c r="L102" s="59"/>
      <c r="M102" s="59"/>
      <c r="N102" s="59"/>
      <c r="O102" s="59"/>
      <c r="P102" s="59"/>
      <c r="Q102" s="59"/>
      <c r="R102" s="59"/>
      <c r="S102" s="59"/>
      <c r="T102" s="59"/>
      <c r="U102" s="59"/>
      <c r="V102" s="59"/>
      <c r="W102" s="59"/>
      <c r="X102" s="59"/>
      <c r="Y102" s="59"/>
      <c r="Z102" s="59"/>
    </row>
    <row r="103" spans="1:26" ht="15.75" customHeight="1" x14ac:dyDescent="0.3">
      <c r="A103" s="58">
        <v>2021</v>
      </c>
      <c r="B103" s="59" t="s">
        <v>262</v>
      </c>
      <c r="C103" s="59" t="s">
        <v>263</v>
      </c>
      <c r="D103" s="58">
        <v>1</v>
      </c>
      <c r="E103" s="58">
        <v>10</v>
      </c>
      <c r="F103" s="58">
        <v>186</v>
      </c>
      <c r="G103" s="58">
        <v>136</v>
      </c>
      <c r="H103" s="58">
        <v>1</v>
      </c>
      <c r="I103" s="58">
        <v>74</v>
      </c>
      <c r="J103" s="58">
        <v>438</v>
      </c>
      <c r="K103" s="58">
        <v>846</v>
      </c>
      <c r="L103" s="59"/>
      <c r="M103" s="59"/>
      <c r="N103" s="59"/>
      <c r="O103" s="59"/>
      <c r="P103" s="59"/>
      <c r="Q103" s="59"/>
      <c r="R103" s="59"/>
      <c r="S103" s="59"/>
      <c r="T103" s="59"/>
      <c r="U103" s="59"/>
      <c r="V103" s="59"/>
      <c r="W103" s="59"/>
      <c r="X103" s="59"/>
      <c r="Y103" s="59"/>
      <c r="Z103" s="59"/>
    </row>
    <row r="104" spans="1:26" ht="15.75" customHeight="1" x14ac:dyDescent="0.3">
      <c r="A104" s="58">
        <v>2021</v>
      </c>
      <c r="B104" s="59" t="s">
        <v>264</v>
      </c>
      <c r="C104" s="59" t="s">
        <v>265</v>
      </c>
      <c r="D104" s="58">
        <v>4</v>
      </c>
      <c r="E104" s="58">
        <v>5</v>
      </c>
      <c r="F104" s="58">
        <v>128</v>
      </c>
      <c r="G104" s="58">
        <v>82</v>
      </c>
      <c r="H104" s="58">
        <v>0</v>
      </c>
      <c r="I104" s="58">
        <v>70</v>
      </c>
      <c r="J104" s="58">
        <v>795</v>
      </c>
      <c r="K104" s="58">
        <v>1084</v>
      </c>
      <c r="L104" s="59"/>
      <c r="M104" s="59"/>
      <c r="N104" s="59"/>
      <c r="O104" s="59"/>
      <c r="P104" s="59"/>
      <c r="Q104" s="59"/>
      <c r="R104" s="59"/>
      <c r="S104" s="59"/>
      <c r="T104" s="59"/>
      <c r="U104" s="59"/>
      <c r="V104" s="59"/>
      <c r="W104" s="59"/>
      <c r="X104" s="59"/>
      <c r="Y104" s="59"/>
      <c r="Z104" s="59"/>
    </row>
    <row r="105" spans="1:26" ht="15.75" customHeight="1" x14ac:dyDescent="0.3">
      <c r="A105" s="58">
        <v>2021</v>
      </c>
      <c r="B105" s="59" t="s">
        <v>266</v>
      </c>
      <c r="C105" s="59" t="s">
        <v>267</v>
      </c>
      <c r="D105" s="58">
        <v>0</v>
      </c>
      <c r="E105" s="58">
        <v>2</v>
      </c>
      <c r="F105" s="58">
        <v>2</v>
      </c>
      <c r="G105" s="58">
        <v>27</v>
      </c>
      <c r="H105" s="58">
        <v>0</v>
      </c>
      <c r="I105" s="58">
        <v>13</v>
      </c>
      <c r="J105" s="58">
        <v>326</v>
      </c>
      <c r="K105" s="58">
        <v>370</v>
      </c>
      <c r="L105" s="59"/>
      <c r="M105" s="59"/>
      <c r="N105" s="59"/>
      <c r="O105" s="59"/>
      <c r="P105" s="59"/>
      <c r="Q105" s="59"/>
      <c r="R105" s="59"/>
      <c r="S105" s="59"/>
      <c r="T105" s="59"/>
      <c r="U105" s="59"/>
      <c r="V105" s="59"/>
      <c r="W105" s="59"/>
      <c r="X105" s="59"/>
      <c r="Y105" s="59"/>
      <c r="Z105" s="59"/>
    </row>
    <row r="106" spans="1:26" ht="15.75" customHeight="1" x14ac:dyDescent="0.3">
      <c r="A106" s="58">
        <v>2021</v>
      </c>
      <c r="B106" s="59" t="s">
        <v>268</v>
      </c>
      <c r="C106" s="59" t="s">
        <v>269</v>
      </c>
      <c r="D106" s="58">
        <v>4</v>
      </c>
      <c r="E106" s="58">
        <v>5</v>
      </c>
      <c r="F106" s="58">
        <v>319</v>
      </c>
      <c r="G106" s="58">
        <v>323</v>
      </c>
      <c r="H106" s="58">
        <v>4</v>
      </c>
      <c r="I106" s="58">
        <v>33</v>
      </c>
      <c r="J106" s="58">
        <v>59</v>
      </c>
      <c r="K106" s="58">
        <v>747</v>
      </c>
      <c r="L106" s="59"/>
      <c r="M106" s="59"/>
      <c r="N106" s="59"/>
      <c r="O106" s="59"/>
      <c r="P106" s="59"/>
      <c r="Q106" s="59"/>
      <c r="R106" s="59"/>
      <c r="S106" s="59"/>
      <c r="T106" s="59"/>
      <c r="U106" s="59"/>
      <c r="V106" s="59"/>
      <c r="W106" s="59"/>
      <c r="X106" s="59"/>
      <c r="Y106" s="59"/>
      <c r="Z106" s="59"/>
    </row>
    <row r="107" spans="1:26" ht="15.75" customHeight="1" x14ac:dyDescent="0.3">
      <c r="A107" s="58">
        <v>2021</v>
      </c>
      <c r="B107" s="58">
        <v>340</v>
      </c>
      <c r="C107" s="59" t="s">
        <v>270</v>
      </c>
      <c r="D107" s="58">
        <v>70</v>
      </c>
      <c r="E107" s="58">
        <v>1394</v>
      </c>
      <c r="F107" s="58">
        <v>14828</v>
      </c>
      <c r="G107" s="58">
        <v>14282</v>
      </c>
      <c r="H107" s="58">
        <v>64</v>
      </c>
      <c r="I107" s="58">
        <v>2440</v>
      </c>
      <c r="J107" s="58">
        <v>18211</v>
      </c>
      <c r="K107" s="58">
        <v>51289</v>
      </c>
      <c r="L107" s="59"/>
      <c r="M107" s="59"/>
      <c r="N107" s="59"/>
      <c r="O107" s="59"/>
      <c r="P107" s="59"/>
      <c r="Q107" s="59"/>
      <c r="R107" s="59"/>
      <c r="S107" s="59"/>
      <c r="T107" s="59"/>
      <c r="U107" s="59"/>
      <c r="V107" s="59"/>
      <c r="W107" s="59"/>
      <c r="X107" s="59"/>
      <c r="Y107" s="59"/>
      <c r="Z107" s="59"/>
    </row>
    <row r="108" spans="1:26" ht="15.75" customHeight="1" x14ac:dyDescent="0.3">
      <c r="A108" s="58">
        <v>2021</v>
      </c>
      <c r="B108" s="59" t="s">
        <v>271</v>
      </c>
      <c r="C108" s="59" t="s">
        <v>272</v>
      </c>
      <c r="D108" s="58">
        <v>2</v>
      </c>
      <c r="E108" s="58">
        <v>6</v>
      </c>
      <c r="F108" s="58">
        <v>45</v>
      </c>
      <c r="G108" s="58">
        <v>13</v>
      </c>
      <c r="H108" s="58">
        <v>0</v>
      </c>
      <c r="I108" s="58">
        <v>21</v>
      </c>
      <c r="J108" s="58">
        <v>95</v>
      </c>
      <c r="K108" s="58">
        <v>182</v>
      </c>
      <c r="L108" s="59"/>
      <c r="M108" s="59"/>
      <c r="N108" s="59"/>
      <c r="O108" s="59"/>
      <c r="P108" s="59"/>
      <c r="Q108" s="59"/>
      <c r="R108" s="59"/>
      <c r="S108" s="59"/>
      <c r="T108" s="59"/>
      <c r="U108" s="59"/>
      <c r="V108" s="59"/>
      <c r="W108" s="59"/>
      <c r="X108" s="59"/>
      <c r="Y108" s="59"/>
      <c r="Z108" s="59"/>
    </row>
    <row r="109" spans="1:26" ht="15.75" customHeight="1" x14ac:dyDescent="0.3">
      <c r="A109" s="58">
        <v>2021</v>
      </c>
      <c r="B109" s="59" t="s">
        <v>273</v>
      </c>
      <c r="C109" s="59" t="s">
        <v>274</v>
      </c>
      <c r="D109" s="58">
        <v>4</v>
      </c>
      <c r="E109" s="58">
        <v>65</v>
      </c>
      <c r="F109" s="58">
        <v>102</v>
      </c>
      <c r="G109" s="58">
        <v>76</v>
      </c>
      <c r="H109" s="58">
        <v>1</v>
      </c>
      <c r="I109" s="58">
        <v>75</v>
      </c>
      <c r="J109" s="58">
        <v>1327</v>
      </c>
      <c r="K109" s="58">
        <v>1650</v>
      </c>
      <c r="L109" s="59"/>
      <c r="M109" s="59"/>
      <c r="N109" s="59"/>
      <c r="O109" s="59"/>
      <c r="P109" s="59"/>
      <c r="Q109" s="59"/>
      <c r="R109" s="59"/>
      <c r="S109" s="59"/>
      <c r="T109" s="59"/>
      <c r="U109" s="59"/>
      <c r="V109" s="59"/>
      <c r="W109" s="59"/>
      <c r="X109" s="59"/>
      <c r="Y109" s="59"/>
      <c r="Z109" s="59"/>
    </row>
    <row r="110" spans="1:26" ht="15.75" customHeight="1" x14ac:dyDescent="0.3">
      <c r="A110" s="58">
        <v>2021</v>
      </c>
      <c r="B110" s="58">
        <v>350</v>
      </c>
      <c r="C110" s="59" t="s">
        <v>275</v>
      </c>
      <c r="D110" s="58">
        <v>32</v>
      </c>
      <c r="E110" s="58">
        <v>48</v>
      </c>
      <c r="F110" s="58">
        <v>2361</v>
      </c>
      <c r="G110" s="58">
        <v>1725</v>
      </c>
      <c r="H110" s="58">
        <v>4</v>
      </c>
      <c r="I110" s="58">
        <v>444</v>
      </c>
      <c r="J110" s="58">
        <v>3173</v>
      </c>
      <c r="K110" s="58">
        <v>7787</v>
      </c>
      <c r="L110" s="59"/>
      <c r="M110" s="59"/>
      <c r="N110" s="59"/>
      <c r="O110" s="59"/>
      <c r="P110" s="59"/>
      <c r="Q110" s="59"/>
      <c r="R110" s="59"/>
      <c r="S110" s="59"/>
      <c r="T110" s="59"/>
      <c r="U110" s="59"/>
      <c r="V110" s="59"/>
      <c r="W110" s="59"/>
      <c r="X110" s="59"/>
      <c r="Y110" s="59"/>
      <c r="Z110" s="59"/>
    </row>
    <row r="111" spans="1:26" ht="15.75" customHeight="1" x14ac:dyDescent="0.3">
      <c r="A111" s="58">
        <v>2021</v>
      </c>
      <c r="B111" s="59" t="s">
        <v>276</v>
      </c>
      <c r="C111" s="59" t="s">
        <v>277</v>
      </c>
      <c r="D111" s="58">
        <v>13</v>
      </c>
      <c r="E111" s="58">
        <v>13</v>
      </c>
      <c r="F111" s="58">
        <v>1025</v>
      </c>
      <c r="G111" s="58">
        <v>83</v>
      </c>
      <c r="H111" s="58">
        <v>0</v>
      </c>
      <c r="I111" s="58">
        <v>65</v>
      </c>
      <c r="J111" s="58">
        <v>100</v>
      </c>
      <c r="K111" s="58">
        <v>1299</v>
      </c>
      <c r="L111" s="59"/>
      <c r="M111" s="59"/>
      <c r="N111" s="59"/>
      <c r="O111" s="59"/>
      <c r="P111" s="59"/>
      <c r="Q111" s="59"/>
      <c r="R111" s="59"/>
      <c r="S111" s="59"/>
      <c r="T111" s="59"/>
      <c r="U111" s="59"/>
      <c r="V111" s="59"/>
      <c r="W111" s="59"/>
      <c r="X111" s="59"/>
      <c r="Y111" s="59"/>
      <c r="Z111" s="59"/>
    </row>
    <row r="112" spans="1:26" ht="15.75" customHeight="1" x14ac:dyDescent="0.3">
      <c r="A112" s="58">
        <v>2021</v>
      </c>
      <c r="B112" s="58">
        <v>360</v>
      </c>
      <c r="C112" s="59" t="s">
        <v>278</v>
      </c>
      <c r="D112" s="58">
        <v>51</v>
      </c>
      <c r="E112" s="58">
        <v>447</v>
      </c>
      <c r="F112" s="58">
        <v>6839</v>
      </c>
      <c r="G112" s="58">
        <v>4676</v>
      </c>
      <c r="H112" s="58">
        <v>31</v>
      </c>
      <c r="I112" s="58">
        <v>1593</v>
      </c>
      <c r="J112" s="58">
        <v>15853</v>
      </c>
      <c r="K112" s="58">
        <v>29490</v>
      </c>
      <c r="L112" s="59"/>
      <c r="M112" s="59"/>
      <c r="N112" s="59"/>
      <c r="O112" s="59"/>
      <c r="P112" s="59"/>
      <c r="Q112" s="59"/>
      <c r="R112" s="59"/>
      <c r="S112" s="59"/>
      <c r="T112" s="59"/>
      <c r="U112" s="59"/>
      <c r="V112" s="59"/>
      <c r="W112" s="59"/>
      <c r="X112" s="59"/>
      <c r="Y112" s="59"/>
      <c r="Z112" s="59"/>
    </row>
    <row r="113" spans="1:26" ht="15.75" customHeight="1" x14ac:dyDescent="0.3">
      <c r="A113" s="58">
        <v>2021</v>
      </c>
      <c r="B113" s="59" t="s">
        <v>279</v>
      </c>
      <c r="C113" s="59" t="s">
        <v>280</v>
      </c>
      <c r="D113" s="58">
        <v>8</v>
      </c>
      <c r="E113" s="58">
        <v>15</v>
      </c>
      <c r="F113" s="58">
        <v>510</v>
      </c>
      <c r="G113" s="58">
        <v>102</v>
      </c>
      <c r="H113" s="58">
        <v>2</v>
      </c>
      <c r="I113" s="58">
        <v>30</v>
      </c>
      <c r="J113" s="58">
        <v>38</v>
      </c>
      <c r="K113" s="58">
        <v>705</v>
      </c>
      <c r="L113" s="59"/>
      <c r="M113" s="59"/>
      <c r="N113" s="59"/>
      <c r="O113" s="59"/>
      <c r="P113" s="59"/>
      <c r="Q113" s="59"/>
      <c r="R113" s="59"/>
      <c r="S113" s="59"/>
      <c r="T113" s="59"/>
      <c r="U113" s="59"/>
      <c r="V113" s="59"/>
      <c r="W113" s="59"/>
      <c r="X113" s="59"/>
      <c r="Y113" s="59"/>
      <c r="Z113" s="59"/>
    </row>
    <row r="114" spans="1:26" ht="15.75" customHeight="1" x14ac:dyDescent="0.3">
      <c r="A114" s="58">
        <v>2021</v>
      </c>
      <c r="B114" s="58">
        <v>370</v>
      </c>
      <c r="C114" s="59" t="s">
        <v>281</v>
      </c>
      <c r="D114" s="58">
        <v>2</v>
      </c>
      <c r="E114" s="58">
        <v>0</v>
      </c>
      <c r="F114" s="58">
        <v>414</v>
      </c>
      <c r="G114" s="58">
        <v>44</v>
      </c>
      <c r="H114" s="58">
        <v>1</v>
      </c>
      <c r="I114" s="58">
        <v>101</v>
      </c>
      <c r="J114" s="58">
        <v>893</v>
      </c>
      <c r="K114" s="58">
        <v>1455</v>
      </c>
      <c r="L114" s="59"/>
      <c r="M114" s="59"/>
      <c r="N114" s="59"/>
      <c r="O114" s="59"/>
      <c r="P114" s="59"/>
      <c r="Q114" s="59"/>
      <c r="R114" s="59"/>
      <c r="S114" s="59"/>
      <c r="T114" s="59"/>
      <c r="U114" s="59"/>
      <c r="V114" s="59"/>
      <c r="W114" s="59"/>
      <c r="X114" s="59"/>
      <c r="Y114" s="59"/>
      <c r="Z114" s="59"/>
    </row>
    <row r="115" spans="1:26" ht="15.75" customHeight="1" x14ac:dyDescent="0.3">
      <c r="A115" s="58">
        <v>2021</v>
      </c>
      <c r="B115" s="59" t="s">
        <v>282</v>
      </c>
      <c r="C115" s="59" t="s">
        <v>283</v>
      </c>
      <c r="D115" s="58">
        <v>1</v>
      </c>
      <c r="E115" s="58">
        <v>2</v>
      </c>
      <c r="F115" s="58">
        <v>149</v>
      </c>
      <c r="G115" s="58">
        <v>63</v>
      </c>
      <c r="H115" s="58">
        <v>0</v>
      </c>
      <c r="I115" s="58">
        <v>28</v>
      </c>
      <c r="J115" s="58">
        <v>104</v>
      </c>
      <c r="K115" s="58">
        <v>347</v>
      </c>
      <c r="L115" s="59"/>
      <c r="M115" s="59"/>
      <c r="N115" s="59"/>
      <c r="O115" s="59"/>
      <c r="P115" s="59"/>
      <c r="Q115" s="59"/>
      <c r="R115" s="59"/>
      <c r="S115" s="59"/>
      <c r="T115" s="59"/>
      <c r="U115" s="59"/>
      <c r="V115" s="59"/>
      <c r="W115" s="59"/>
      <c r="X115" s="59"/>
      <c r="Y115" s="59"/>
      <c r="Z115" s="59"/>
    </row>
    <row r="116" spans="1:26" ht="15.75" customHeight="1" x14ac:dyDescent="0.3">
      <c r="A116" s="58">
        <v>2021</v>
      </c>
      <c r="B116" s="59" t="s">
        <v>284</v>
      </c>
      <c r="C116" s="59" t="s">
        <v>285</v>
      </c>
      <c r="D116" s="58">
        <v>0</v>
      </c>
      <c r="E116" s="58">
        <v>0</v>
      </c>
      <c r="F116" s="58">
        <v>104</v>
      </c>
      <c r="G116" s="58">
        <v>99</v>
      </c>
      <c r="H116" s="58">
        <v>0</v>
      </c>
      <c r="I116" s="58">
        <v>3</v>
      </c>
      <c r="J116" s="58">
        <v>0</v>
      </c>
      <c r="K116" s="58">
        <v>206</v>
      </c>
      <c r="L116" s="59"/>
      <c r="M116" s="59"/>
      <c r="N116" s="59"/>
      <c r="O116" s="59"/>
      <c r="P116" s="59"/>
      <c r="Q116" s="59"/>
      <c r="R116" s="59"/>
      <c r="S116" s="59"/>
      <c r="T116" s="59"/>
      <c r="U116" s="59"/>
      <c r="V116" s="59"/>
      <c r="W116" s="59"/>
      <c r="X116" s="59"/>
      <c r="Y116" s="59"/>
      <c r="Z116" s="59"/>
    </row>
    <row r="117" spans="1:26" ht="15.75" customHeight="1" x14ac:dyDescent="0.3">
      <c r="A117" s="58">
        <v>2021</v>
      </c>
      <c r="B117" s="58">
        <v>380</v>
      </c>
      <c r="C117" s="59" t="s">
        <v>286</v>
      </c>
      <c r="D117" s="58">
        <v>169</v>
      </c>
      <c r="E117" s="58">
        <v>5</v>
      </c>
      <c r="F117" s="58">
        <v>4</v>
      </c>
      <c r="G117" s="58">
        <v>44</v>
      </c>
      <c r="H117" s="58">
        <v>0</v>
      </c>
      <c r="I117" s="58">
        <v>11</v>
      </c>
      <c r="J117" s="58">
        <v>831</v>
      </c>
      <c r="K117" s="58">
        <v>1064</v>
      </c>
      <c r="L117" s="59"/>
      <c r="M117" s="59"/>
      <c r="N117" s="59"/>
      <c r="O117" s="59"/>
      <c r="P117" s="59"/>
      <c r="Q117" s="59"/>
      <c r="R117" s="59"/>
      <c r="S117" s="59"/>
      <c r="T117" s="59"/>
      <c r="U117" s="59"/>
      <c r="V117" s="59"/>
      <c r="W117" s="59"/>
      <c r="X117" s="59"/>
      <c r="Y117" s="59"/>
      <c r="Z117" s="59"/>
    </row>
    <row r="118" spans="1:26" ht="15.75" customHeight="1" x14ac:dyDescent="0.3">
      <c r="A118" s="58">
        <v>2021</v>
      </c>
      <c r="B118" s="58">
        <v>390</v>
      </c>
      <c r="C118" s="59" t="s">
        <v>287</v>
      </c>
      <c r="D118" s="58">
        <v>18</v>
      </c>
      <c r="E118" s="58">
        <v>40</v>
      </c>
      <c r="F118" s="58">
        <v>2376</v>
      </c>
      <c r="G118" s="58">
        <v>1443</v>
      </c>
      <c r="H118" s="58">
        <v>0</v>
      </c>
      <c r="I118" s="58">
        <v>337</v>
      </c>
      <c r="J118" s="58">
        <v>2704</v>
      </c>
      <c r="K118" s="58">
        <v>6918</v>
      </c>
      <c r="L118" s="59"/>
      <c r="M118" s="59"/>
      <c r="N118" s="59"/>
      <c r="O118" s="59"/>
      <c r="P118" s="59"/>
      <c r="Q118" s="59"/>
      <c r="R118" s="59"/>
      <c r="S118" s="59"/>
      <c r="T118" s="59"/>
      <c r="U118" s="59"/>
      <c r="V118" s="59"/>
      <c r="W118" s="59"/>
      <c r="X118" s="59"/>
      <c r="Y118" s="59"/>
      <c r="Z118" s="59"/>
    </row>
    <row r="119" spans="1:26" ht="15.75" customHeight="1" x14ac:dyDescent="0.3">
      <c r="A119" s="58">
        <v>2021</v>
      </c>
      <c r="B119" s="59" t="s">
        <v>288</v>
      </c>
      <c r="C119" s="59" t="s">
        <v>289</v>
      </c>
      <c r="D119" s="58">
        <v>1</v>
      </c>
      <c r="E119" s="58">
        <v>28</v>
      </c>
      <c r="F119" s="58">
        <v>17</v>
      </c>
      <c r="G119" s="58">
        <v>44</v>
      </c>
      <c r="H119" s="58">
        <v>1</v>
      </c>
      <c r="I119" s="58">
        <v>29</v>
      </c>
      <c r="J119" s="58">
        <v>699</v>
      </c>
      <c r="K119" s="58">
        <v>819</v>
      </c>
      <c r="L119" s="59"/>
      <c r="M119" s="59"/>
      <c r="N119" s="59"/>
      <c r="O119" s="59"/>
      <c r="P119" s="59"/>
      <c r="Q119" s="59"/>
      <c r="R119" s="59"/>
      <c r="S119" s="59"/>
      <c r="T119" s="59"/>
      <c r="U119" s="59"/>
      <c r="V119" s="59"/>
      <c r="W119" s="59"/>
      <c r="X119" s="59"/>
      <c r="Y119" s="59"/>
      <c r="Z119" s="59"/>
    </row>
    <row r="120" spans="1:26" ht="15.75" customHeight="1" x14ac:dyDescent="0.3">
      <c r="A120" s="58">
        <v>2021</v>
      </c>
      <c r="B120" s="58">
        <v>400</v>
      </c>
      <c r="C120" s="59" t="s">
        <v>290</v>
      </c>
      <c r="D120" s="58">
        <v>6</v>
      </c>
      <c r="E120" s="58">
        <v>6</v>
      </c>
      <c r="F120" s="58">
        <v>999</v>
      </c>
      <c r="G120" s="58">
        <v>894</v>
      </c>
      <c r="H120" s="58">
        <v>0</v>
      </c>
      <c r="I120" s="58">
        <v>66</v>
      </c>
      <c r="J120" s="58">
        <v>758</v>
      </c>
      <c r="K120" s="58">
        <v>2729</v>
      </c>
      <c r="L120" s="59"/>
      <c r="M120" s="59"/>
      <c r="N120" s="59"/>
      <c r="O120" s="59"/>
      <c r="P120" s="59"/>
      <c r="Q120" s="59"/>
      <c r="R120" s="59"/>
      <c r="S120" s="59"/>
      <c r="T120" s="59"/>
      <c r="U120" s="59"/>
      <c r="V120" s="59"/>
      <c r="W120" s="59"/>
      <c r="X120" s="59"/>
      <c r="Y120" s="59"/>
      <c r="Z120" s="59"/>
    </row>
    <row r="121" spans="1:26" ht="15.75" customHeight="1" x14ac:dyDescent="0.3">
      <c r="A121" s="58">
        <v>2021</v>
      </c>
      <c r="B121" s="59" t="s">
        <v>291</v>
      </c>
      <c r="C121" s="59" t="s">
        <v>292</v>
      </c>
      <c r="D121" s="58">
        <v>4</v>
      </c>
      <c r="E121" s="58">
        <v>140</v>
      </c>
      <c r="F121" s="58">
        <v>99</v>
      </c>
      <c r="G121" s="58">
        <v>46</v>
      </c>
      <c r="H121" s="58">
        <v>4</v>
      </c>
      <c r="I121" s="58">
        <v>18</v>
      </c>
      <c r="J121" s="58">
        <v>447</v>
      </c>
      <c r="K121" s="58">
        <v>758</v>
      </c>
      <c r="L121" s="59"/>
      <c r="M121" s="59"/>
      <c r="N121" s="59"/>
      <c r="O121" s="59"/>
      <c r="P121" s="59"/>
      <c r="Q121" s="59"/>
      <c r="R121" s="59"/>
      <c r="S121" s="59"/>
      <c r="T121" s="59"/>
      <c r="U121" s="59"/>
      <c r="V121" s="59"/>
      <c r="W121" s="59"/>
      <c r="X121" s="59"/>
      <c r="Y121" s="59"/>
      <c r="Z121" s="59"/>
    </row>
    <row r="122" spans="1:26" ht="15.75" customHeight="1" x14ac:dyDescent="0.3">
      <c r="A122" s="58">
        <v>2021</v>
      </c>
      <c r="B122" s="58">
        <v>410</v>
      </c>
      <c r="C122" s="59" t="s">
        <v>293</v>
      </c>
      <c r="D122" s="58">
        <v>248</v>
      </c>
      <c r="E122" s="58">
        <v>4756</v>
      </c>
      <c r="F122" s="58">
        <v>28738</v>
      </c>
      <c r="G122" s="58">
        <v>11864</v>
      </c>
      <c r="H122" s="58">
        <v>107</v>
      </c>
      <c r="I122" s="58">
        <v>3124</v>
      </c>
      <c r="J122" s="58">
        <v>20141</v>
      </c>
      <c r="K122" s="58">
        <v>68978</v>
      </c>
      <c r="L122" s="59"/>
      <c r="M122" s="59"/>
      <c r="N122" s="59"/>
      <c r="O122" s="59"/>
      <c r="P122" s="59"/>
      <c r="Q122" s="59"/>
      <c r="R122" s="59"/>
      <c r="S122" s="59"/>
      <c r="T122" s="59"/>
      <c r="U122" s="59"/>
      <c r="V122" s="59"/>
      <c r="W122" s="59"/>
      <c r="X122" s="59"/>
      <c r="Y122" s="59"/>
      <c r="Z122" s="59"/>
    </row>
    <row r="123" spans="1:26" ht="15.75" customHeight="1" x14ac:dyDescent="0.3">
      <c r="A123" s="58">
        <v>2021</v>
      </c>
      <c r="B123" s="59" t="s">
        <v>294</v>
      </c>
      <c r="C123" s="59" t="s">
        <v>295</v>
      </c>
      <c r="D123" s="58">
        <v>2</v>
      </c>
      <c r="E123" s="58">
        <v>0</v>
      </c>
      <c r="F123" s="58">
        <v>334</v>
      </c>
      <c r="G123" s="58">
        <v>34</v>
      </c>
      <c r="H123" s="58">
        <v>0</v>
      </c>
      <c r="I123" s="58">
        <v>15</v>
      </c>
      <c r="J123" s="58">
        <v>12</v>
      </c>
      <c r="K123" s="58">
        <v>397</v>
      </c>
      <c r="L123" s="59"/>
      <c r="M123" s="59"/>
      <c r="N123" s="59"/>
      <c r="O123" s="59"/>
      <c r="P123" s="59"/>
      <c r="Q123" s="59"/>
      <c r="R123" s="59"/>
      <c r="S123" s="59"/>
      <c r="T123" s="59"/>
      <c r="U123" s="59"/>
      <c r="V123" s="59"/>
      <c r="W123" s="59"/>
      <c r="X123" s="59"/>
      <c r="Y123" s="59"/>
      <c r="Z123" s="59"/>
    </row>
    <row r="124" spans="1:26" ht="15.75" customHeight="1" x14ac:dyDescent="0.3">
      <c r="A124" s="58">
        <v>2021</v>
      </c>
      <c r="B124" s="58">
        <v>420</v>
      </c>
      <c r="C124" s="59" t="s">
        <v>296</v>
      </c>
      <c r="D124" s="58">
        <v>138</v>
      </c>
      <c r="E124" s="58">
        <v>3</v>
      </c>
      <c r="F124" s="58">
        <v>1732</v>
      </c>
      <c r="G124" s="58">
        <v>75</v>
      </c>
      <c r="H124" s="58">
        <v>12</v>
      </c>
      <c r="I124" s="58">
        <v>46</v>
      </c>
      <c r="J124" s="58">
        <v>70</v>
      </c>
      <c r="K124" s="58">
        <v>2076</v>
      </c>
      <c r="L124" s="59"/>
      <c r="M124" s="59"/>
      <c r="N124" s="59"/>
      <c r="O124" s="59"/>
      <c r="P124" s="59"/>
      <c r="Q124" s="59"/>
      <c r="R124" s="59"/>
      <c r="S124" s="59"/>
      <c r="T124" s="59"/>
      <c r="U124" s="59"/>
      <c r="V124" s="59"/>
      <c r="W124" s="59"/>
      <c r="X124" s="59"/>
      <c r="Y124" s="59"/>
      <c r="Z124" s="59"/>
    </row>
    <row r="125" spans="1:26" ht="15.75" customHeight="1" x14ac:dyDescent="0.3">
      <c r="A125" s="58">
        <v>2021</v>
      </c>
      <c r="B125" s="59" t="s">
        <v>297</v>
      </c>
      <c r="C125" s="59" t="s">
        <v>298</v>
      </c>
      <c r="D125" s="58">
        <v>106</v>
      </c>
      <c r="E125" s="58">
        <v>0</v>
      </c>
      <c r="F125" s="58">
        <v>18</v>
      </c>
      <c r="G125" s="58">
        <v>7</v>
      </c>
      <c r="H125" s="58">
        <v>0</v>
      </c>
      <c r="I125" s="58">
        <v>18</v>
      </c>
      <c r="J125" s="58">
        <v>4</v>
      </c>
      <c r="K125" s="58">
        <v>153</v>
      </c>
      <c r="L125" s="59"/>
      <c r="M125" s="59"/>
      <c r="N125" s="59"/>
      <c r="O125" s="59"/>
      <c r="P125" s="59"/>
      <c r="Q125" s="59"/>
      <c r="R125" s="59"/>
      <c r="S125" s="59"/>
      <c r="T125" s="59"/>
      <c r="U125" s="59"/>
      <c r="V125" s="59"/>
      <c r="W125" s="59"/>
      <c r="X125" s="59"/>
      <c r="Y125" s="59"/>
      <c r="Z125" s="59"/>
    </row>
    <row r="126" spans="1:26" ht="15.75" customHeight="1" x14ac:dyDescent="0.3">
      <c r="A126" s="58">
        <v>2021</v>
      </c>
      <c r="B126" s="58">
        <v>430</v>
      </c>
      <c r="C126" s="59" t="s">
        <v>299</v>
      </c>
      <c r="D126" s="58">
        <v>138</v>
      </c>
      <c r="E126" s="58">
        <v>134</v>
      </c>
      <c r="F126" s="58">
        <v>4873</v>
      </c>
      <c r="G126" s="58">
        <v>4677</v>
      </c>
      <c r="H126" s="58">
        <v>49</v>
      </c>
      <c r="I126" s="58">
        <v>1308</v>
      </c>
      <c r="J126" s="58">
        <v>8152</v>
      </c>
      <c r="K126" s="58">
        <v>19331</v>
      </c>
      <c r="L126" s="59"/>
      <c r="M126" s="59"/>
      <c r="N126" s="59"/>
      <c r="O126" s="59"/>
      <c r="P126" s="59"/>
      <c r="Q126" s="59"/>
      <c r="R126" s="59"/>
      <c r="S126" s="59"/>
      <c r="T126" s="59"/>
      <c r="U126" s="59"/>
      <c r="V126" s="59"/>
      <c r="W126" s="59"/>
      <c r="X126" s="59"/>
      <c r="Y126" s="59"/>
      <c r="Z126" s="59"/>
    </row>
    <row r="127" spans="1:26" ht="15.75" customHeight="1" x14ac:dyDescent="0.3">
      <c r="A127" s="58">
        <v>2021</v>
      </c>
      <c r="B127" s="58">
        <v>440</v>
      </c>
      <c r="C127" s="59" t="s">
        <v>300</v>
      </c>
      <c r="D127" s="58">
        <v>39</v>
      </c>
      <c r="E127" s="58">
        <v>46</v>
      </c>
      <c r="F127" s="58">
        <v>72</v>
      </c>
      <c r="G127" s="58">
        <v>604</v>
      </c>
      <c r="H127" s="58">
        <v>7</v>
      </c>
      <c r="I127" s="58">
        <v>193</v>
      </c>
      <c r="J127" s="58">
        <v>5781</v>
      </c>
      <c r="K127" s="58">
        <v>6742</v>
      </c>
      <c r="L127" s="59"/>
      <c r="M127" s="59"/>
      <c r="N127" s="59"/>
      <c r="O127" s="59"/>
      <c r="P127" s="59"/>
      <c r="Q127" s="59"/>
      <c r="R127" s="59"/>
      <c r="S127" s="59"/>
      <c r="T127" s="59"/>
      <c r="U127" s="59"/>
      <c r="V127" s="59"/>
      <c r="W127" s="59"/>
      <c r="X127" s="59"/>
      <c r="Y127" s="59"/>
      <c r="Z127" s="59"/>
    </row>
    <row r="128" spans="1:26" ht="15.75" customHeight="1" x14ac:dyDescent="0.3">
      <c r="A128" s="58">
        <v>2021</v>
      </c>
      <c r="B128" s="59" t="s">
        <v>301</v>
      </c>
      <c r="C128" s="59" t="s">
        <v>302</v>
      </c>
      <c r="D128" s="58">
        <v>0</v>
      </c>
      <c r="E128" s="58">
        <v>0</v>
      </c>
      <c r="F128" s="58">
        <v>186</v>
      </c>
      <c r="G128" s="58">
        <v>296</v>
      </c>
      <c r="H128" s="58">
        <v>0</v>
      </c>
      <c r="I128" s="58">
        <v>7</v>
      </c>
      <c r="J128" s="58">
        <v>7</v>
      </c>
      <c r="K128" s="58">
        <v>496</v>
      </c>
      <c r="L128" s="59"/>
      <c r="M128" s="59"/>
      <c r="N128" s="59"/>
      <c r="O128" s="59"/>
      <c r="P128" s="59"/>
      <c r="Q128" s="59"/>
      <c r="R128" s="59"/>
      <c r="S128" s="59"/>
      <c r="T128" s="59"/>
      <c r="U128" s="59"/>
      <c r="V128" s="59"/>
      <c r="W128" s="59"/>
      <c r="X128" s="59"/>
      <c r="Y128" s="59"/>
      <c r="Z128" s="59"/>
    </row>
    <row r="129" spans="1:26" ht="15.75" customHeight="1" x14ac:dyDescent="0.3">
      <c r="A129" s="58">
        <v>2021</v>
      </c>
      <c r="B129" s="59" t="s">
        <v>303</v>
      </c>
      <c r="C129" s="59" t="s">
        <v>304</v>
      </c>
      <c r="D129" s="58">
        <v>3</v>
      </c>
      <c r="E129" s="58">
        <v>30</v>
      </c>
      <c r="F129" s="58">
        <v>881</v>
      </c>
      <c r="G129" s="58">
        <v>296</v>
      </c>
      <c r="H129" s="58">
        <v>1</v>
      </c>
      <c r="I129" s="58">
        <v>50</v>
      </c>
      <c r="J129" s="58">
        <v>74</v>
      </c>
      <c r="K129" s="58">
        <v>1335</v>
      </c>
      <c r="L129" s="59"/>
      <c r="M129" s="59"/>
      <c r="N129" s="59"/>
      <c r="O129" s="59"/>
      <c r="P129" s="59"/>
      <c r="Q129" s="59"/>
      <c r="R129" s="59"/>
      <c r="S129" s="59"/>
      <c r="T129" s="59"/>
      <c r="U129" s="59"/>
      <c r="V129" s="59"/>
      <c r="W129" s="59"/>
      <c r="X129" s="59"/>
      <c r="Y129" s="59"/>
      <c r="Z129" s="59"/>
    </row>
    <row r="130" spans="1:26" ht="15.75" customHeight="1" x14ac:dyDescent="0.3">
      <c r="A130" s="58">
        <v>2021</v>
      </c>
      <c r="B130" s="58">
        <v>450</v>
      </c>
      <c r="C130" s="59" t="s">
        <v>305</v>
      </c>
      <c r="D130" s="58">
        <v>20</v>
      </c>
      <c r="E130" s="58">
        <v>177</v>
      </c>
      <c r="F130" s="58">
        <v>508</v>
      </c>
      <c r="G130" s="58">
        <v>3449</v>
      </c>
      <c r="H130" s="58">
        <v>90</v>
      </c>
      <c r="I130" s="58">
        <v>599</v>
      </c>
      <c r="J130" s="58">
        <v>8118</v>
      </c>
      <c r="K130" s="58">
        <v>12961</v>
      </c>
      <c r="L130" s="59"/>
      <c r="M130" s="59"/>
      <c r="N130" s="59"/>
      <c r="O130" s="59"/>
      <c r="P130" s="59"/>
      <c r="Q130" s="59"/>
      <c r="R130" s="59"/>
      <c r="S130" s="59"/>
      <c r="T130" s="59"/>
      <c r="U130" s="59"/>
      <c r="V130" s="59"/>
      <c r="W130" s="59"/>
      <c r="X130" s="59"/>
      <c r="Y130" s="59"/>
      <c r="Z130" s="59"/>
    </row>
    <row r="131" spans="1:26" ht="15.75" customHeight="1" x14ac:dyDescent="0.3">
      <c r="A131" s="58">
        <v>2021</v>
      </c>
      <c r="B131" s="58">
        <v>460</v>
      </c>
      <c r="C131" s="59" t="s">
        <v>306</v>
      </c>
      <c r="D131" s="58">
        <v>19</v>
      </c>
      <c r="E131" s="58">
        <v>23</v>
      </c>
      <c r="F131" s="58">
        <v>2032</v>
      </c>
      <c r="G131" s="58">
        <v>118</v>
      </c>
      <c r="H131" s="58">
        <v>11</v>
      </c>
      <c r="I131" s="58">
        <v>62</v>
      </c>
      <c r="J131" s="58">
        <v>313</v>
      </c>
      <c r="K131" s="58">
        <v>2578</v>
      </c>
      <c r="L131" s="59"/>
      <c r="M131" s="59"/>
      <c r="N131" s="59"/>
      <c r="O131" s="59"/>
      <c r="P131" s="59"/>
      <c r="Q131" s="59"/>
      <c r="R131" s="59"/>
      <c r="S131" s="59"/>
      <c r="T131" s="59"/>
      <c r="U131" s="59"/>
      <c r="V131" s="59"/>
      <c r="W131" s="59"/>
      <c r="X131" s="59"/>
      <c r="Y131" s="59"/>
      <c r="Z131" s="59"/>
    </row>
    <row r="132" spans="1:26" ht="15.75" customHeight="1" x14ac:dyDescent="0.3">
      <c r="A132" s="58">
        <v>2021</v>
      </c>
      <c r="B132" s="58">
        <v>181</v>
      </c>
      <c r="C132" s="59" t="s">
        <v>307</v>
      </c>
      <c r="D132" s="58">
        <v>4</v>
      </c>
      <c r="E132" s="58">
        <v>209</v>
      </c>
      <c r="F132" s="58">
        <v>775</v>
      </c>
      <c r="G132" s="58">
        <v>995</v>
      </c>
      <c r="H132" s="58">
        <v>13</v>
      </c>
      <c r="I132" s="58">
        <v>369</v>
      </c>
      <c r="J132" s="58">
        <v>1465</v>
      </c>
      <c r="K132" s="58">
        <v>3830</v>
      </c>
      <c r="L132" s="59"/>
      <c r="M132" s="59"/>
      <c r="N132" s="59"/>
      <c r="O132" s="59"/>
      <c r="P132" s="59"/>
      <c r="Q132" s="59"/>
      <c r="R132" s="59"/>
      <c r="S132" s="59"/>
      <c r="T132" s="59"/>
      <c r="U132" s="59"/>
      <c r="V132" s="59"/>
      <c r="W132" s="59"/>
      <c r="X132" s="59"/>
      <c r="Y132" s="59"/>
      <c r="Z132" s="59"/>
    </row>
    <row r="133" spans="1:26" ht="15.75" customHeight="1" x14ac:dyDescent="0.3">
      <c r="A133" s="58">
        <v>2021</v>
      </c>
      <c r="B133" s="59" t="s">
        <v>308</v>
      </c>
      <c r="C133" s="59" t="s">
        <v>309</v>
      </c>
      <c r="D133" s="58">
        <v>0</v>
      </c>
      <c r="E133" s="58">
        <v>0</v>
      </c>
      <c r="F133" s="58">
        <v>57</v>
      </c>
      <c r="G133" s="58">
        <v>16</v>
      </c>
      <c r="H133" s="58">
        <v>0</v>
      </c>
      <c r="I133" s="58">
        <v>4</v>
      </c>
      <c r="J133" s="58">
        <v>199</v>
      </c>
      <c r="K133" s="58">
        <v>276</v>
      </c>
      <c r="L133" s="59"/>
      <c r="M133" s="59"/>
      <c r="N133" s="59"/>
      <c r="O133" s="59"/>
      <c r="P133" s="59"/>
      <c r="Q133" s="59"/>
      <c r="R133" s="59"/>
      <c r="S133" s="59"/>
      <c r="T133" s="59"/>
      <c r="U133" s="59"/>
      <c r="V133" s="59"/>
      <c r="W133" s="59"/>
      <c r="X133" s="59"/>
      <c r="Y133" s="59"/>
      <c r="Z133" s="59"/>
    </row>
    <row r="134" spans="1:26" ht="15.75" customHeight="1" x14ac:dyDescent="0.3">
      <c r="A134" s="58">
        <v>2021</v>
      </c>
      <c r="B134" s="58">
        <v>470</v>
      </c>
      <c r="C134" s="59" t="s">
        <v>310</v>
      </c>
      <c r="D134" s="58">
        <v>649</v>
      </c>
      <c r="E134" s="58">
        <v>80</v>
      </c>
      <c r="F134" s="58">
        <v>2837</v>
      </c>
      <c r="G134" s="58">
        <v>1996</v>
      </c>
      <c r="H134" s="58">
        <v>31</v>
      </c>
      <c r="I134" s="58">
        <v>759</v>
      </c>
      <c r="J134" s="58">
        <v>2046</v>
      </c>
      <c r="K134" s="58">
        <v>8398</v>
      </c>
      <c r="L134" s="59"/>
      <c r="M134" s="59"/>
      <c r="N134" s="59"/>
      <c r="O134" s="59"/>
      <c r="P134" s="59"/>
      <c r="Q134" s="59"/>
      <c r="R134" s="59"/>
      <c r="S134" s="59"/>
      <c r="T134" s="59"/>
      <c r="U134" s="59"/>
      <c r="V134" s="59"/>
      <c r="W134" s="59"/>
      <c r="X134" s="59"/>
      <c r="Y134" s="59"/>
      <c r="Z134" s="59"/>
    </row>
    <row r="135" spans="1:26" ht="15.75" customHeight="1" x14ac:dyDescent="0.3">
      <c r="A135" s="58">
        <v>2021</v>
      </c>
      <c r="B135" s="58">
        <v>480</v>
      </c>
      <c r="C135" s="59" t="s">
        <v>311</v>
      </c>
      <c r="D135" s="58">
        <v>0</v>
      </c>
      <c r="E135" s="58">
        <v>0</v>
      </c>
      <c r="F135" s="58">
        <v>116</v>
      </c>
      <c r="G135" s="58">
        <v>125</v>
      </c>
      <c r="H135" s="58">
        <v>0</v>
      </c>
      <c r="I135" s="58">
        <v>19</v>
      </c>
      <c r="J135" s="58">
        <v>253</v>
      </c>
      <c r="K135" s="58">
        <v>513</v>
      </c>
      <c r="L135" s="59"/>
      <c r="M135" s="59"/>
      <c r="N135" s="59"/>
      <c r="O135" s="59"/>
      <c r="P135" s="59"/>
      <c r="Q135" s="59"/>
      <c r="R135" s="59"/>
      <c r="S135" s="59"/>
      <c r="T135" s="59"/>
      <c r="U135" s="59"/>
      <c r="V135" s="59"/>
      <c r="W135" s="59"/>
      <c r="X135" s="59"/>
      <c r="Y135" s="59"/>
      <c r="Z135" s="59"/>
    </row>
    <row r="136" spans="1:26" ht="15.75" customHeight="1" x14ac:dyDescent="0.3">
      <c r="A136" s="58">
        <v>2021</v>
      </c>
      <c r="B136" s="58">
        <v>295</v>
      </c>
      <c r="C136" s="59" t="s">
        <v>312</v>
      </c>
      <c r="D136" s="58">
        <v>62</v>
      </c>
      <c r="E136" s="58">
        <v>0</v>
      </c>
      <c r="F136" s="58">
        <v>98</v>
      </c>
      <c r="G136" s="58">
        <v>10</v>
      </c>
      <c r="H136" s="58">
        <v>0</v>
      </c>
      <c r="I136" s="58">
        <v>29</v>
      </c>
      <c r="J136" s="58">
        <v>7</v>
      </c>
      <c r="K136" s="58">
        <v>206</v>
      </c>
      <c r="L136" s="59"/>
      <c r="M136" s="59"/>
      <c r="N136" s="59"/>
      <c r="O136" s="59"/>
      <c r="P136" s="59"/>
      <c r="Q136" s="59"/>
      <c r="R136" s="59"/>
      <c r="S136" s="59"/>
      <c r="T136" s="59"/>
      <c r="U136" s="59"/>
      <c r="V136" s="59"/>
      <c r="W136" s="59"/>
      <c r="X136" s="59"/>
      <c r="Y136" s="59"/>
      <c r="Z136" s="59"/>
    </row>
    <row r="137" spans="1:26" ht="15.75" customHeight="1" x14ac:dyDescent="0.3">
      <c r="A137" s="58">
        <v>2021</v>
      </c>
      <c r="B137" s="59" t="s">
        <v>313</v>
      </c>
      <c r="C137" s="59" t="s">
        <v>314</v>
      </c>
      <c r="D137" s="58">
        <v>1</v>
      </c>
      <c r="E137" s="58">
        <v>1</v>
      </c>
      <c r="F137" s="58">
        <v>323</v>
      </c>
      <c r="G137" s="58">
        <v>27</v>
      </c>
      <c r="H137" s="58">
        <v>0</v>
      </c>
      <c r="I137" s="58">
        <v>14</v>
      </c>
      <c r="J137" s="58">
        <v>8</v>
      </c>
      <c r="K137" s="58">
        <v>374</v>
      </c>
      <c r="L137" s="59"/>
      <c r="M137" s="59"/>
      <c r="N137" s="59"/>
      <c r="O137" s="59"/>
      <c r="P137" s="59"/>
      <c r="Q137" s="59"/>
      <c r="R137" s="59"/>
      <c r="S137" s="59"/>
      <c r="T137" s="59"/>
      <c r="U137" s="59"/>
      <c r="V137" s="59"/>
      <c r="W137" s="59"/>
      <c r="X137" s="59"/>
      <c r="Y137" s="59"/>
      <c r="Z137" s="59"/>
    </row>
    <row r="138" spans="1:26" ht="15.75" customHeight="1" x14ac:dyDescent="0.3">
      <c r="A138" s="58">
        <v>2021</v>
      </c>
      <c r="B138" s="59" t="s">
        <v>315</v>
      </c>
      <c r="C138" s="59" t="s">
        <v>316</v>
      </c>
      <c r="D138" s="58">
        <v>1</v>
      </c>
      <c r="E138" s="58">
        <v>20</v>
      </c>
      <c r="F138" s="58">
        <v>33</v>
      </c>
      <c r="G138" s="58">
        <v>107</v>
      </c>
      <c r="H138" s="58">
        <v>0</v>
      </c>
      <c r="I138" s="58">
        <v>68</v>
      </c>
      <c r="J138" s="58">
        <v>999</v>
      </c>
      <c r="K138" s="58">
        <v>1228</v>
      </c>
      <c r="L138" s="59"/>
      <c r="M138" s="59"/>
      <c r="N138" s="59"/>
      <c r="O138" s="59"/>
      <c r="P138" s="59"/>
      <c r="Q138" s="59"/>
      <c r="R138" s="59"/>
      <c r="S138" s="59"/>
      <c r="T138" s="59"/>
      <c r="U138" s="59"/>
      <c r="V138" s="59"/>
      <c r="W138" s="59"/>
      <c r="X138" s="59"/>
      <c r="Y138" s="59"/>
      <c r="Z138" s="59"/>
    </row>
    <row r="139" spans="1:26" ht="15.75" customHeight="1" x14ac:dyDescent="0.3">
      <c r="A139" s="58">
        <v>2021</v>
      </c>
      <c r="B139" s="59" t="s">
        <v>317</v>
      </c>
      <c r="C139" s="59" t="s">
        <v>318</v>
      </c>
      <c r="D139" s="58">
        <v>3</v>
      </c>
      <c r="E139" s="58">
        <v>8</v>
      </c>
      <c r="F139" s="58">
        <v>72</v>
      </c>
      <c r="G139" s="58">
        <v>96</v>
      </c>
      <c r="H139" s="58">
        <v>0</v>
      </c>
      <c r="I139" s="58">
        <v>36</v>
      </c>
      <c r="J139" s="58">
        <v>415</v>
      </c>
      <c r="K139" s="58">
        <v>630</v>
      </c>
      <c r="L139" s="59"/>
      <c r="M139" s="59"/>
      <c r="N139" s="59"/>
      <c r="O139" s="59"/>
      <c r="P139" s="59"/>
      <c r="Q139" s="59"/>
      <c r="R139" s="59"/>
      <c r="S139" s="59"/>
      <c r="T139" s="59"/>
      <c r="U139" s="59"/>
      <c r="V139" s="59"/>
      <c r="W139" s="59"/>
      <c r="X139" s="59"/>
      <c r="Y139" s="59"/>
      <c r="Z139" s="59"/>
    </row>
    <row r="140" spans="1:26" ht="15.75" customHeight="1" x14ac:dyDescent="0.3">
      <c r="A140" s="58">
        <v>2021</v>
      </c>
      <c r="B140" s="58">
        <v>490</v>
      </c>
      <c r="C140" s="59" t="s">
        <v>319</v>
      </c>
      <c r="D140" s="58">
        <v>27</v>
      </c>
      <c r="E140" s="58">
        <v>633</v>
      </c>
      <c r="F140" s="58">
        <v>2772</v>
      </c>
      <c r="G140" s="58">
        <v>3040</v>
      </c>
      <c r="H140" s="58">
        <v>24</v>
      </c>
      <c r="I140" s="58">
        <v>994</v>
      </c>
      <c r="J140" s="58">
        <v>12548</v>
      </c>
      <c r="K140" s="58">
        <v>20038</v>
      </c>
      <c r="L140" s="59"/>
      <c r="M140" s="59"/>
      <c r="N140" s="59"/>
      <c r="O140" s="59"/>
      <c r="P140" s="59"/>
      <c r="Q140" s="59"/>
      <c r="R140" s="59"/>
      <c r="S140" s="59"/>
      <c r="T140" s="59"/>
      <c r="U140" s="59"/>
      <c r="V140" s="59"/>
      <c r="W140" s="59"/>
      <c r="X140" s="59"/>
      <c r="Y140" s="59"/>
      <c r="Z140" s="59"/>
    </row>
    <row r="141" spans="1:26" ht="15.75" customHeight="1" x14ac:dyDescent="0.3">
      <c r="A141" s="58">
        <v>2021</v>
      </c>
      <c r="B141" s="59" t="s">
        <v>320</v>
      </c>
      <c r="C141" s="59" t="s">
        <v>321</v>
      </c>
      <c r="D141" s="58">
        <v>1</v>
      </c>
      <c r="E141" s="58">
        <v>3</v>
      </c>
      <c r="F141" s="58">
        <v>0</v>
      </c>
      <c r="G141" s="58">
        <v>12</v>
      </c>
      <c r="H141" s="58">
        <v>0</v>
      </c>
      <c r="I141" s="58">
        <v>4</v>
      </c>
      <c r="J141" s="58">
        <v>196</v>
      </c>
      <c r="K141" s="58">
        <v>216</v>
      </c>
      <c r="L141" s="59"/>
      <c r="M141" s="59"/>
      <c r="N141" s="59"/>
      <c r="O141" s="59"/>
      <c r="P141" s="59"/>
      <c r="Q141" s="59"/>
      <c r="R141" s="59"/>
      <c r="S141" s="59"/>
      <c r="T141" s="59"/>
      <c r="U141" s="59"/>
      <c r="V141" s="59"/>
      <c r="W141" s="59"/>
      <c r="X141" s="59"/>
      <c r="Y141" s="59"/>
      <c r="Z141" s="59"/>
    </row>
    <row r="142" spans="1:26" ht="15.75" customHeight="1" x14ac:dyDescent="0.3">
      <c r="A142" s="58">
        <v>2021</v>
      </c>
      <c r="B142" s="58">
        <v>500</v>
      </c>
      <c r="C142" s="59" t="s">
        <v>322</v>
      </c>
      <c r="D142" s="58">
        <v>229</v>
      </c>
      <c r="E142" s="58">
        <v>50</v>
      </c>
      <c r="F142" s="58">
        <v>41</v>
      </c>
      <c r="G142" s="58">
        <v>600</v>
      </c>
      <c r="H142" s="58">
        <v>1</v>
      </c>
      <c r="I142" s="58">
        <v>164</v>
      </c>
      <c r="J142" s="58">
        <v>2409</v>
      </c>
      <c r="K142" s="58">
        <v>3494</v>
      </c>
      <c r="L142" s="59"/>
      <c r="M142" s="59"/>
      <c r="N142" s="59"/>
      <c r="O142" s="59"/>
      <c r="P142" s="59"/>
      <c r="Q142" s="59"/>
      <c r="R142" s="59"/>
      <c r="S142" s="59"/>
      <c r="T142" s="59"/>
      <c r="U142" s="59"/>
      <c r="V142" s="59"/>
      <c r="W142" s="59"/>
      <c r="X142" s="59"/>
      <c r="Y142" s="59"/>
      <c r="Z142" s="59"/>
    </row>
    <row r="143" spans="1:26" ht="15.75" customHeight="1" x14ac:dyDescent="0.3">
      <c r="A143" s="58">
        <v>2021</v>
      </c>
      <c r="B143" s="59" t="s">
        <v>323</v>
      </c>
      <c r="C143" s="59" t="s">
        <v>324</v>
      </c>
      <c r="D143" s="58">
        <v>2</v>
      </c>
      <c r="E143" s="58">
        <v>7</v>
      </c>
      <c r="F143" s="58">
        <v>151</v>
      </c>
      <c r="G143" s="58">
        <v>109</v>
      </c>
      <c r="H143" s="58">
        <v>2</v>
      </c>
      <c r="I143" s="58">
        <v>37</v>
      </c>
      <c r="J143" s="58">
        <v>449</v>
      </c>
      <c r="K143" s="58">
        <v>757</v>
      </c>
      <c r="L143" s="59"/>
      <c r="M143" s="59"/>
      <c r="N143" s="59"/>
      <c r="O143" s="59"/>
      <c r="P143" s="59"/>
      <c r="Q143" s="59"/>
      <c r="R143" s="59"/>
      <c r="S143" s="59"/>
      <c r="T143" s="59"/>
      <c r="U143" s="59"/>
      <c r="V143" s="59"/>
      <c r="W143" s="59"/>
      <c r="X143" s="59"/>
      <c r="Y143" s="59"/>
      <c r="Z143" s="59"/>
    </row>
    <row r="144" spans="1:26" ht="15.75" customHeight="1" x14ac:dyDescent="0.3">
      <c r="A144" s="58">
        <v>2021</v>
      </c>
      <c r="B144" s="58">
        <v>510</v>
      </c>
      <c r="C144" s="59" t="s">
        <v>325</v>
      </c>
      <c r="D144" s="58">
        <v>98</v>
      </c>
      <c r="E144" s="58">
        <v>283</v>
      </c>
      <c r="F144" s="58">
        <v>5819</v>
      </c>
      <c r="G144" s="58">
        <v>9778</v>
      </c>
      <c r="H144" s="58">
        <v>21</v>
      </c>
      <c r="I144" s="58">
        <v>1862</v>
      </c>
      <c r="J144" s="58">
        <v>18251</v>
      </c>
      <c r="K144" s="58">
        <v>36112</v>
      </c>
      <c r="L144" s="59"/>
      <c r="M144" s="59"/>
      <c r="N144" s="59"/>
      <c r="O144" s="59"/>
      <c r="P144" s="59"/>
      <c r="Q144" s="59"/>
      <c r="R144" s="59"/>
      <c r="S144" s="59"/>
      <c r="T144" s="59"/>
      <c r="U144" s="59"/>
      <c r="V144" s="59"/>
      <c r="W144" s="59"/>
      <c r="X144" s="59"/>
      <c r="Y144" s="59"/>
      <c r="Z144" s="59"/>
    </row>
    <row r="145" spans="1:26" ht="15.75" customHeight="1" x14ac:dyDescent="0.3">
      <c r="A145" s="58">
        <v>2021</v>
      </c>
      <c r="B145" s="58">
        <v>520</v>
      </c>
      <c r="C145" s="59" t="s">
        <v>326</v>
      </c>
      <c r="D145" s="58">
        <v>0</v>
      </c>
      <c r="E145" s="58">
        <v>0</v>
      </c>
      <c r="F145" s="58">
        <v>332</v>
      </c>
      <c r="G145" s="58">
        <v>118</v>
      </c>
      <c r="H145" s="58">
        <v>0</v>
      </c>
      <c r="I145" s="58">
        <v>61</v>
      </c>
      <c r="J145" s="58">
        <v>452</v>
      </c>
      <c r="K145" s="58">
        <v>963</v>
      </c>
      <c r="L145" s="59"/>
      <c r="M145" s="59"/>
      <c r="N145" s="59"/>
      <c r="O145" s="59"/>
      <c r="P145" s="59"/>
      <c r="Q145" s="59"/>
      <c r="R145" s="59"/>
      <c r="S145" s="59"/>
      <c r="T145" s="59"/>
      <c r="U145" s="59"/>
      <c r="V145" s="59"/>
      <c r="W145" s="59"/>
      <c r="X145" s="59"/>
      <c r="Y145" s="59"/>
      <c r="Z145" s="59"/>
    </row>
    <row r="146" spans="1:26" ht="15.75" customHeight="1" x14ac:dyDescent="0.3">
      <c r="A146" s="58">
        <v>2021</v>
      </c>
      <c r="B146" s="58">
        <v>132</v>
      </c>
      <c r="C146" s="59" t="s">
        <v>327</v>
      </c>
      <c r="D146" s="58">
        <v>14</v>
      </c>
      <c r="E146" s="58">
        <v>59</v>
      </c>
      <c r="F146" s="58">
        <v>1448</v>
      </c>
      <c r="G146" s="58">
        <v>1885</v>
      </c>
      <c r="H146" s="58">
        <v>6</v>
      </c>
      <c r="I146" s="58">
        <v>330</v>
      </c>
      <c r="J146" s="58">
        <v>1601</v>
      </c>
      <c r="K146" s="58">
        <v>5343</v>
      </c>
      <c r="L146" s="59"/>
      <c r="M146" s="59"/>
      <c r="N146" s="59"/>
      <c r="O146" s="59"/>
      <c r="P146" s="59"/>
      <c r="Q146" s="59"/>
      <c r="R146" s="59"/>
      <c r="S146" s="59"/>
      <c r="T146" s="59"/>
      <c r="U146" s="59"/>
      <c r="V146" s="59"/>
      <c r="W146" s="59"/>
      <c r="X146" s="59"/>
      <c r="Y146" s="59"/>
      <c r="Z146" s="59"/>
    </row>
    <row r="147" spans="1:26" ht="15.75" customHeight="1" x14ac:dyDescent="0.3">
      <c r="A147" s="58">
        <v>2021</v>
      </c>
      <c r="B147" s="59" t="s">
        <v>328</v>
      </c>
      <c r="C147" s="59" t="s">
        <v>329</v>
      </c>
      <c r="D147" s="58">
        <v>1</v>
      </c>
      <c r="E147" s="58">
        <v>26</v>
      </c>
      <c r="F147" s="58">
        <v>226</v>
      </c>
      <c r="G147" s="58">
        <v>85</v>
      </c>
      <c r="H147" s="58">
        <v>0</v>
      </c>
      <c r="I147" s="58">
        <v>33</v>
      </c>
      <c r="J147" s="58">
        <v>58</v>
      </c>
      <c r="K147" s="58">
        <v>429</v>
      </c>
      <c r="L147" s="59"/>
      <c r="M147" s="59"/>
      <c r="N147" s="59"/>
      <c r="O147" s="59"/>
      <c r="P147" s="59"/>
      <c r="Q147" s="59"/>
      <c r="R147" s="59"/>
      <c r="S147" s="59"/>
      <c r="T147" s="59"/>
      <c r="U147" s="59"/>
      <c r="V147" s="59"/>
      <c r="W147" s="59"/>
      <c r="X147" s="59"/>
      <c r="Y147" s="59"/>
      <c r="Z147" s="59"/>
    </row>
    <row r="148" spans="1:26" ht="15.75" customHeight="1" x14ac:dyDescent="0.3">
      <c r="A148" s="58">
        <v>2021</v>
      </c>
      <c r="B148" s="59" t="s">
        <v>330</v>
      </c>
      <c r="C148" s="59" t="s">
        <v>331</v>
      </c>
      <c r="D148" s="58">
        <v>0</v>
      </c>
      <c r="E148" s="58">
        <v>0</v>
      </c>
      <c r="F148" s="58">
        <v>159</v>
      </c>
      <c r="G148" s="58">
        <v>213</v>
      </c>
      <c r="H148" s="58">
        <v>0</v>
      </c>
      <c r="I148" s="58">
        <v>11</v>
      </c>
      <c r="J148" s="58">
        <v>1</v>
      </c>
      <c r="K148" s="58">
        <v>384</v>
      </c>
      <c r="L148" s="59"/>
      <c r="M148" s="59"/>
      <c r="N148" s="59"/>
      <c r="O148" s="59"/>
      <c r="P148" s="59"/>
      <c r="Q148" s="59"/>
      <c r="R148" s="59"/>
      <c r="S148" s="59"/>
      <c r="T148" s="59"/>
      <c r="U148" s="59"/>
      <c r="V148" s="59"/>
      <c r="W148" s="59"/>
      <c r="X148" s="59"/>
      <c r="Y148" s="59"/>
      <c r="Z148" s="59"/>
    </row>
    <row r="149" spans="1:26" ht="15.75" customHeight="1" x14ac:dyDescent="0.3">
      <c r="A149" s="58">
        <v>2021</v>
      </c>
      <c r="B149" s="59" t="s">
        <v>332</v>
      </c>
      <c r="C149" s="59" t="s">
        <v>333</v>
      </c>
      <c r="D149" s="58">
        <v>3</v>
      </c>
      <c r="E149" s="58">
        <v>0</v>
      </c>
      <c r="F149" s="58">
        <v>542</v>
      </c>
      <c r="G149" s="58">
        <v>33</v>
      </c>
      <c r="H149" s="58">
        <v>0</v>
      </c>
      <c r="I149" s="58">
        <v>35</v>
      </c>
      <c r="J149" s="58">
        <v>38</v>
      </c>
      <c r="K149" s="58">
        <v>651</v>
      </c>
      <c r="L149" s="59"/>
      <c r="M149" s="59"/>
      <c r="N149" s="59"/>
      <c r="O149" s="59"/>
      <c r="P149" s="59"/>
      <c r="Q149" s="59"/>
      <c r="R149" s="59"/>
      <c r="S149" s="59"/>
      <c r="T149" s="59"/>
      <c r="U149" s="59"/>
      <c r="V149" s="59"/>
      <c r="W149" s="59"/>
      <c r="X149" s="59"/>
      <c r="Y149" s="59"/>
      <c r="Z149" s="59"/>
    </row>
    <row r="150" spans="1:26" ht="15.75" customHeight="1" x14ac:dyDescent="0.3">
      <c r="A150" s="58">
        <v>2021</v>
      </c>
      <c r="B150" s="59" t="s">
        <v>334</v>
      </c>
      <c r="C150" s="59" t="s">
        <v>335</v>
      </c>
      <c r="D150" s="58">
        <v>0</v>
      </c>
      <c r="E150" s="58">
        <v>1</v>
      </c>
      <c r="F150" s="58">
        <v>782</v>
      </c>
      <c r="G150" s="58">
        <v>80</v>
      </c>
      <c r="H150" s="58">
        <v>0</v>
      </c>
      <c r="I150" s="58">
        <v>43</v>
      </c>
      <c r="J150" s="58">
        <v>4</v>
      </c>
      <c r="K150" s="58">
        <v>910</v>
      </c>
      <c r="L150" s="59"/>
      <c r="M150" s="59"/>
      <c r="N150" s="59"/>
      <c r="O150" s="59"/>
      <c r="P150" s="59"/>
      <c r="Q150" s="59"/>
      <c r="R150" s="59"/>
      <c r="S150" s="59"/>
      <c r="T150" s="59"/>
      <c r="U150" s="59"/>
      <c r="V150" s="59"/>
      <c r="W150" s="59"/>
      <c r="X150" s="59"/>
      <c r="Y150" s="59"/>
      <c r="Z150" s="59"/>
    </row>
    <row r="151" spans="1:26" ht="15.75" customHeight="1" x14ac:dyDescent="0.3">
      <c r="A151" s="58">
        <v>2021</v>
      </c>
      <c r="B151" s="59" t="s">
        <v>336</v>
      </c>
      <c r="C151" s="59" t="s">
        <v>337</v>
      </c>
      <c r="D151" s="58">
        <v>0</v>
      </c>
      <c r="E151" s="58">
        <v>6</v>
      </c>
      <c r="F151" s="58">
        <v>9</v>
      </c>
      <c r="G151" s="58">
        <v>49</v>
      </c>
      <c r="H151" s="58">
        <v>1</v>
      </c>
      <c r="I151" s="58">
        <v>28</v>
      </c>
      <c r="J151" s="58">
        <v>430</v>
      </c>
      <c r="K151" s="58">
        <v>523</v>
      </c>
      <c r="L151" s="59"/>
      <c r="M151" s="59"/>
      <c r="N151" s="59"/>
      <c r="O151" s="59"/>
      <c r="P151" s="59"/>
      <c r="Q151" s="59"/>
      <c r="R151" s="59"/>
      <c r="S151" s="59"/>
      <c r="T151" s="59"/>
      <c r="U151" s="59"/>
      <c r="V151" s="59"/>
      <c r="W151" s="59"/>
      <c r="X151" s="59"/>
      <c r="Y151" s="59"/>
      <c r="Z151" s="59"/>
    </row>
    <row r="152" spans="1:26" ht="15.75" customHeight="1" x14ac:dyDescent="0.3">
      <c r="A152" s="58">
        <v>2021</v>
      </c>
      <c r="B152" s="59" t="s">
        <v>338</v>
      </c>
      <c r="C152" s="59" t="s">
        <v>339</v>
      </c>
      <c r="D152" s="58">
        <v>8</v>
      </c>
      <c r="E152" s="58">
        <v>234</v>
      </c>
      <c r="F152" s="58">
        <v>286</v>
      </c>
      <c r="G152" s="58">
        <v>136</v>
      </c>
      <c r="H152" s="58">
        <v>0</v>
      </c>
      <c r="I152" s="58">
        <v>139</v>
      </c>
      <c r="J152" s="58">
        <v>1404</v>
      </c>
      <c r="K152" s="58">
        <v>2207</v>
      </c>
      <c r="L152" s="59"/>
      <c r="M152" s="59"/>
      <c r="N152" s="59"/>
      <c r="O152" s="59"/>
      <c r="P152" s="59"/>
      <c r="Q152" s="59"/>
      <c r="R152" s="59"/>
      <c r="S152" s="59"/>
      <c r="T152" s="59"/>
      <c r="U152" s="59"/>
      <c r="V152" s="59"/>
      <c r="W152" s="59"/>
      <c r="X152" s="59"/>
      <c r="Y152" s="59"/>
      <c r="Z152" s="59"/>
    </row>
    <row r="153" spans="1:26" ht="15.75" customHeight="1" x14ac:dyDescent="0.3">
      <c r="A153" s="58">
        <v>2021</v>
      </c>
      <c r="B153" s="59" t="s">
        <v>340</v>
      </c>
      <c r="C153" s="59" t="s">
        <v>341</v>
      </c>
      <c r="D153" s="58">
        <v>0</v>
      </c>
      <c r="E153" s="58">
        <v>5</v>
      </c>
      <c r="F153" s="58">
        <v>36</v>
      </c>
      <c r="G153" s="58">
        <v>48</v>
      </c>
      <c r="H153" s="58">
        <v>2</v>
      </c>
      <c r="I153" s="58">
        <v>12</v>
      </c>
      <c r="J153" s="58">
        <v>110</v>
      </c>
      <c r="K153" s="58">
        <v>213</v>
      </c>
      <c r="L153" s="59"/>
      <c r="M153" s="59"/>
      <c r="N153" s="59"/>
      <c r="O153" s="59"/>
      <c r="P153" s="59"/>
      <c r="Q153" s="59"/>
      <c r="R153" s="59"/>
      <c r="S153" s="59"/>
      <c r="T153" s="59"/>
      <c r="U153" s="59"/>
      <c r="V153" s="59"/>
      <c r="W153" s="59"/>
      <c r="X153" s="59"/>
      <c r="Y153" s="59"/>
      <c r="Z153" s="59"/>
    </row>
    <row r="154" spans="1:26" ht="15.75" customHeight="1" x14ac:dyDescent="0.3">
      <c r="A154" s="58">
        <v>2021</v>
      </c>
      <c r="B154" s="59" t="s">
        <v>342</v>
      </c>
      <c r="C154" s="59" t="s">
        <v>343</v>
      </c>
      <c r="D154" s="58">
        <v>1</v>
      </c>
      <c r="E154" s="58">
        <v>37</v>
      </c>
      <c r="F154" s="58">
        <v>99</v>
      </c>
      <c r="G154" s="58">
        <v>143</v>
      </c>
      <c r="H154" s="58">
        <v>1</v>
      </c>
      <c r="I154" s="58">
        <v>103</v>
      </c>
      <c r="J154" s="58">
        <v>962</v>
      </c>
      <c r="K154" s="58">
        <v>1346</v>
      </c>
      <c r="L154" s="59"/>
      <c r="M154" s="59"/>
      <c r="N154" s="59"/>
      <c r="O154" s="59"/>
      <c r="P154" s="59"/>
      <c r="Q154" s="59"/>
      <c r="R154" s="59"/>
      <c r="S154" s="59"/>
      <c r="T154" s="59"/>
      <c r="U154" s="59"/>
      <c r="V154" s="59"/>
      <c r="W154" s="59"/>
      <c r="X154" s="59"/>
      <c r="Y154" s="59"/>
      <c r="Z154" s="59"/>
    </row>
    <row r="155" spans="1:26" ht="15.75" customHeight="1" x14ac:dyDescent="0.3">
      <c r="A155" s="58">
        <v>2021</v>
      </c>
      <c r="B155" s="58">
        <v>530</v>
      </c>
      <c r="C155" s="59" t="s">
        <v>344</v>
      </c>
      <c r="D155" s="58">
        <v>40</v>
      </c>
      <c r="E155" s="58">
        <v>65</v>
      </c>
      <c r="F155" s="58">
        <v>1889</v>
      </c>
      <c r="G155" s="58">
        <v>3559</v>
      </c>
      <c r="H155" s="58">
        <v>6</v>
      </c>
      <c r="I155" s="58">
        <v>401</v>
      </c>
      <c r="J155" s="58">
        <v>3351</v>
      </c>
      <c r="K155" s="58">
        <v>9311</v>
      </c>
      <c r="L155" s="59"/>
      <c r="M155" s="59"/>
      <c r="N155" s="59"/>
      <c r="O155" s="59"/>
      <c r="P155" s="59"/>
      <c r="Q155" s="59"/>
      <c r="R155" s="59"/>
      <c r="S155" s="59"/>
      <c r="T155" s="59"/>
      <c r="U155" s="59"/>
      <c r="V155" s="59"/>
      <c r="W155" s="59"/>
      <c r="X155" s="59"/>
      <c r="Y155" s="59"/>
      <c r="Z155" s="59"/>
    </row>
    <row r="156" spans="1:26" ht="15.75" customHeight="1" x14ac:dyDescent="0.3">
      <c r="A156" s="58">
        <v>2021</v>
      </c>
      <c r="B156" s="58">
        <v>540</v>
      </c>
      <c r="C156" s="59" t="s">
        <v>345</v>
      </c>
      <c r="D156" s="58">
        <v>12</v>
      </c>
      <c r="E156" s="58">
        <v>85</v>
      </c>
      <c r="F156" s="58">
        <v>3791</v>
      </c>
      <c r="G156" s="58">
        <v>1246</v>
      </c>
      <c r="H156" s="58">
        <v>7</v>
      </c>
      <c r="I156" s="58">
        <v>314</v>
      </c>
      <c r="J156" s="58">
        <v>2785</v>
      </c>
      <c r="K156" s="58">
        <v>8240</v>
      </c>
      <c r="L156" s="59"/>
      <c r="M156" s="59"/>
      <c r="N156" s="59"/>
      <c r="O156" s="59"/>
      <c r="P156" s="59"/>
      <c r="Q156" s="59"/>
      <c r="R156" s="59"/>
      <c r="S156" s="59"/>
      <c r="T156" s="59"/>
      <c r="U156" s="59"/>
      <c r="V156" s="59"/>
      <c r="W156" s="59"/>
      <c r="X156" s="59"/>
      <c r="Y156" s="59"/>
      <c r="Z156" s="59"/>
    </row>
    <row r="157" spans="1:26" ht="15.75" customHeight="1" x14ac:dyDescent="0.3">
      <c r="A157" s="58">
        <v>2021</v>
      </c>
      <c r="B157" s="58">
        <v>291</v>
      </c>
      <c r="C157" s="59" t="s">
        <v>346</v>
      </c>
      <c r="D157" s="58">
        <v>6</v>
      </c>
      <c r="E157" s="58">
        <v>115</v>
      </c>
      <c r="F157" s="58">
        <v>955</v>
      </c>
      <c r="G157" s="58">
        <v>1033</v>
      </c>
      <c r="H157" s="58">
        <v>11</v>
      </c>
      <c r="I157" s="58">
        <v>267</v>
      </c>
      <c r="J157" s="58">
        <v>599</v>
      </c>
      <c r="K157" s="58">
        <v>2986</v>
      </c>
      <c r="L157" s="59"/>
      <c r="M157" s="59"/>
      <c r="N157" s="59"/>
      <c r="O157" s="59"/>
      <c r="P157" s="59"/>
      <c r="Q157" s="59"/>
      <c r="R157" s="59"/>
      <c r="S157" s="59"/>
      <c r="T157" s="59"/>
      <c r="U157" s="59"/>
      <c r="V157" s="59"/>
      <c r="W157" s="59"/>
      <c r="X157" s="59"/>
      <c r="Y157" s="59"/>
      <c r="Z157" s="59"/>
    </row>
    <row r="158" spans="1:26" ht="15.75" customHeight="1" x14ac:dyDescent="0.3">
      <c r="A158" s="58">
        <v>2021</v>
      </c>
      <c r="B158" s="59" t="s">
        <v>347</v>
      </c>
      <c r="C158" s="59" t="s">
        <v>348</v>
      </c>
      <c r="D158" s="58">
        <v>2</v>
      </c>
      <c r="E158" s="58">
        <v>29</v>
      </c>
      <c r="F158" s="58">
        <v>78</v>
      </c>
      <c r="G158" s="58">
        <v>227</v>
      </c>
      <c r="H158" s="58">
        <v>2</v>
      </c>
      <c r="I158" s="58">
        <v>104</v>
      </c>
      <c r="J158" s="58">
        <v>1783</v>
      </c>
      <c r="K158" s="58">
        <v>2225</v>
      </c>
      <c r="L158" s="59"/>
      <c r="M158" s="59"/>
      <c r="N158" s="59"/>
      <c r="O158" s="59"/>
      <c r="P158" s="59"/>
      <c r="Q158" s="59"/>
      <c r="R158" s="59"/>
      <c r="S158" s="59"/>
      <c r="T158" s="59"/>
      <c r="U158" s="59"/>
      <c r="V158" s="59"/>
      <c r="W158" s="59"/>
      <c r="X158" s="59"/>
      <c r="Y158" s="59"/>
      <c r="Z158" s="59"/>
    </row>
    <row r="159" spans="1:26" ht="15.75" customHeight="1" x14ac:dyDescent="0.3">
      <c r="A159" s="58">
        <v>2021</v>
      </c>
      <c r="B159" s="58">
        <v>550</v>
      </c>
      <c r="C159" s="59" t="s">
        <v>349</v>
      </c>
      <c r="D159" s="58">
        <v>20</v>
      </c>
      <c r="E159" s="58">
        <v>89</v>
      </c>
      <c r="F159" s="58">
        <v>687</v>
      </c>
      <c r="G159" s="58">
        <v>1346</v>
      </c>
      <c r="H159" s="58">
        <v>2</v>
      </c>
      <c r="I159" s="58">
        <v>546</v>
      </c>
      <c r="J159" s="58">
        <v>8387</v>
      </c>
      <c r="K159" s="58">
        <v>11077</v>
      </c>
      <c r="L159" s="59"/>
      <c r="M159" s="59"/>
      <c r="N159" s="59"/>
      <c r="O159" s="59"/>
      <c r="P159" s="59"/>
      <c r="Q159" s="59"/>
      <c r="R159" s="59"/>
      <c r="S159" s="59"/>
      <c r="T159" s="59"/>
      <c r="U159" s="59"/>
      <c r="V159" s="59"/>
      <c r="W159" s="59"/>
      <c r="X159" s="59"/>
      <c r="Y159" s="59"/>
      <c r="Z159" s="59"/>
    </row>
    <row r="160" spans="1:26" ht="15.75" customHeight="1" x14ac:dyDescent="0.3">
      <c r="A160" s="58">
        <v>2021</v>
      </c>
      <c r="B160" s="59" t="s">
        <v>350</v>
      </c>
      <c r="C160" s="59" t="s">
        <v>351</v>
      </c>
      <c r="D160" s="58">
        <v>0</v>
      </c>
      <c r="E160" s="58">
        <v>8</v>
      </c>
      <c r="F160" s="58">
        <v>74</v>
      </c>
      <c r="G160" s="58">
        <v>39</v>
      </c>
      <c r="H160" s="58">
        <v>2</v>
      </c>
      <c r="I160" s="58">
        <v>17</v>
      </c>
      <c r="J160" s="58">
        <v>233</v>
      </c>
      <c r="K160" s="58">
        <v>373</v>
      </c>
      <c r="L160" s="59"/>
      <c r="M160" s="59"/>
      <c r="N160" s="59"/>
      <c r="O160" s="59"/>
      <c r="P160" s="59"/>
      <c r="Q160" s="59"/>
      <c r="R160" s="59"/>
      <c r="S160" s="59"/>
      <c r="T160" s="59"/>
      <c r="U160" s="59"/>
      <c r="V160" s="59"/>
      <c r="W160" s="59"/>
      <c r="X160" s="59"/>
      <c r="Y160" s="59"/>
      <c r="Z160" s="59"/>
    </row>
    <row r="161" spans="1:26" ht="15.75" customHeight="1" x14ac:dyDescent="0.3">
      <c r="A161" s="58">
        <v>2021</v>
      </c>
      <c r="B161" s="58">
        <v>560</v>
      </c>
      <c r="C161" s="59" t="s">
        <v>352</v>
      </c>
      <c r="D161" s="58">
        <v>13</v>
      </c>
      <c r="E161" s="58">
        <v>28</v>
      </c>
      <c r="F161" s="58">
        <v>24</v>
      </c>
      <c r="G161" s="58">
        <v>881</v>
      </c>
      <c r="H161" s="58">
        <v>2</v>
      </c>
      <c r="I161" s="58">
        <v>109</v>
      </c>
      <c r="J161" s="58">
        <v>3239</v>
      </c>
      <c r="K161" s="58">
        <v>4296</v>
      </c>
      <c r="L161" s="59"/>
      <c r="M161" s="59"/>
      <c r="N161" s="59"/>
      <c r="O161" s="59"/>
      <c r="P161" s="59"/>
      <c r="Q161" s="59"/>
      <c r="R161" s="59"/>
      <c r="S161" s="59"/>
      <c r="T161" s="59"/>
      <c r="U161" s="59"/>
      <c r="V161" s="59"/>
      <c r="W161" s="59"/>
      <c r="X161" s="59"/>
      <c r="Y161" s="59"/>
      <c r="Z161" s="59"/>
    </row>
    <row r="162" spans="1:26" ht="15.75" customHeight="1" x14ac:dyDescent="0.3">
      <c r="A162" s="58">
        <v>2021</v>
      </c>
      <c r="B162" s="58">
        <v>570</v>
      </c>
      <c r="C162" s="59" t="s">
        <v>353</v>
      </c>
      <c r="D162" s="58">
        <v>2</v>
      </c>
      <c r="E162" s="58">
        <v>5</v>
      </c>
      <c r="F162" s="58">
        <v>7</v>
      </c>
      <c r="G162" s="58">
        <v>106</v>
      </c>
      <c r="H162" s="58">
        <v>1</v>
      </c>
      <c r="I162" s="58">
        <v>52</v>
      </c>
      <c r="J162" s="58">
        <v>1985</v>
      </c>
      <c r="K162" s="58">
        <v>2158</v>
      </c>
      <c r="L162" s="59"/>
      <c r="M162" s="59"/>
      <c r="N162" s="59"/>
      <c r="O162" s="59"/>
      <c r="P162" s="59"/>
      <c r="Q162" s="59"/>
      <c r="R162" s="59"/>
      <c r="S162" s="59"/>
      <c r="T162" s="59"/>
      <c r="U162" s="59"/>
      <c r="V162" s="59"/>
      <c r="W162" s="59"/>
      <c r="X162" s="59"/>
      <c r="Y162" s="59"/>
      <c r="Z162" s="59"/>
    </row>
    <row r="163" spans="1:26" ht="15.75" customHeight="1" x14ac:dyDescent="0.3">
      <c r="A163" s="58">
        <v>2021</v>
      </c>
      <c r="B163" s="59" t="s">
        <v>354</v>
      </c>
      <c r="C163" s="59" t="s">
        <v>355</v>
      </c>
      <c r="D163" s="58">
        <v>0</v>
      </c>
      <c r="E163" s="58">
        <v>27</v>
      </c>
      <c r="F163" s="58">
        <v>15</v>
      </c>
      <c r="G163" s="58">
        <v>16</v>
      </c>
      <c r="H163" s="58">
        <v>0</v>
      </c>
      <c r="I163" s="58">
        <v>19</v>
      </c>
      <c r="J163" s="58">
        <v>328</v>
      </c>
      <c r="K163" s="58">
        <v>405</v>
      </c>
      <c r="L163" s="59"/>
      <c r="M163" s="59"/>
      <c r="N163" s="59"/>
      <c r="O163" s="59"/>
      <c r="P163" s="59"/>
      <c r="Q163" s="59"/>
      <c r="R163" s="59"/>
      <c r="S163" s="59"/>
      <c r="T163" s="59"/>
      <c r="U163" s="59"/>
      <c r="V163" s="59"/>
      <c r="W163" s="59"/>
      <c r="X163" s="59"/>
      <c r="Y163" s="59"/>
      <c r="Z163" s="59"/>
    </row>
    <row r="164" spans="1:26" ht="15.75" customHeight="1" x14ac:dyDescent="0.3">
      <c r="A164" s="58">
        <v>2021</v>
      </c>
      <c r="B164" s="59" t="s">
        <v>356</v>
      </c>
      <c r="C164" s="59" t="s">
        <v>357</v>
      </c>
      <c r="D164" s="58">
        <v>7</v>
      </c>
      <c r="E164" s="58">
        <v>86</v>
      </c>
      <c r="F164" s="58">
        <v>612</v>
      </c>
      <c r="G164" s="58">
        <v>104</v>
      </c>
      <c r="H164" s="58">
        <v>1</v>
      </c>
      <c r="I164" s="58">
        <v>69</v>
      </c>
      <c r="J164" s="58">
        <v>72</v>
      </c>
      <c r="K164" s="58">
        <v>951</v>
      </c>
      <c r="L164" s="59"/>
      <c r="M164" s="59"/>
      <c r="N164" s="59"/>
      <c r="O164" s="59"/>
      <c r="P164" s="59"/>
      <c r="Q164" s="59"/>
      <c r="R164" s="59"/>
      <c r="S164" s="59"/>
      <c r="T164" s="59"/>
      <c r="U164" s="59"/>
      <c r="V164" s="59"/>
      <c r="W164" s="59"/>
      <c r="X164" s="59"/>
      <c r="Y164" s="59"/>
      <c r="Z164" s="59"/>
    </row>
    <row r="165" spans="1:26" ht="15.75" customHeight="1" x14ac:dyDescent="0.3">
      <c r="A165" s="58">
        <v>2021</v>
      </c>
      <c r="B165" s="58">
        <v>580</v>
      </c>
      <c r="C165" s="59" t="s">
        <v>358</v>
      </c>
      <c r="D165" s="58">
        <v>2</v>
      </c>
      <c r="E165" s="58">
        <v>22</v>
      </c>
      <c r="F165" s="58">
        <v>1394</v>
      </c>
      <c r="G165" s="58">
        <v>237</v>
      </c>
      <c r="H165" s="58">
        <v>6</v>
      </c>
      <c r="I165" s="58">
        <v>99</v>
      </c>
      <c r="J165" s="58">
        <v>887</v>
      </c>
      <c r="K165" s="58">
        <v>2647</v>
      </c>
      <c r="L165" s="59"/>
      <c r="M165" s="59"/>
      <c r="N165" s="59"/>
      <c r="O165" s="59"/>
      <c r="P165" s="59"/>
      <c r="Q165" s="59"/>
      <c r="R165" s="59"/>
      <c r="S165" s="59"/>
      <c r="T165" s="59"/>
      <c r="U165" s="59"/>
      <c r="V165" s="59"/>
      <c r="W165" s="59"/>
      <c r="X165" s="59"/>
      <c r="Y165" s="59"/>
      <c r="Z165" s="59"/>
    </row>
    <row r="166" spans="1:26" ht="15.75" customHeight="1" x14ac:dyDescent="0.3">
      <c r="A166" s="58">
        <v>2021</v>
      </c>
      <c r="B166" s="59" t="s">
        <v>359</v>
      </c>
      <c r="C166" s="59" t="s">
        <v>360</v>
      </c>
      <c r="D166" s="58">
        <v>0</v>
      </c>
      <c r="E166" s="58">
        <v>28</v>
      </c>
      <c r="F166" s="58">
        <v>213</v>
      </c>
      <c r="G166" s="58">
        <v>172</v>
      </c>
      <c r="H166" s="58">
        <v>3</v>
      </c>
      <c r="I166" s="58">
        <v>34</v>
      </c>
      <c r="J166" s="58">
        <v>318</v>
      </c>
      <c r="K166" s="58">
        <v>768</v>
      </c>
      <c r="L166" s="59"/>
      <c r="M166" s="59"/>
      <c r="N166" s="59"/>
      <c r="O166" s="59"/>
      <c r="P166" s="59"/>
      <c r="Q166" s="59"/>
      <c r="R166" s="59"/>
      <c r="S166" s="59"/>
      <c r="T166" s="59"/>
      <c r="U166" s="59"/>
      <c r="V166" s="59"/>
      <c r="W166" s="59"/>
      <c r="X166" s="59"/>
      <c r="Y166" s="59"/>
      <c r="Z166" s="59"/>
    </row>
    <row r="167" spans="1:26" ht="15.75" customHeight="1" x14ac:dyDescent="0.3">
      <c r="A167" s="58">
        <v>2021</v>
      </c>
      <c r="B167" s="59" t="s">
        <v>361</v>
      </c>
      <c r="C167" s="59" t="s">
        <v>362</v>
      </c>
      <c r="D167" s="58">
        <v>0</v>
      </c>
      <c r="E167" s="58">
        <v>3</v>
      </c>
      <c r="F167" s="58">
        <v>225</v>
      </c>
      <c r="G167" s="58">
        <v>398</v>
      </c>
      <c r="H167" s="58">
        <v>0</v>
      </c>
      <c r="I167" s="58">
        <v>16</v>
      </c>
      <c r="J167" s="58">
        <v>3</v>
      </c>
      <c r="K167" s="58">
        <v>645</v>
      </c>
      <c r="L167" s="59"/>
      <c r="M167" s="59"/>
      <c r="N167" s="59"/>
      <c r="O167" s="59"/>
      <c r="P167" s="59"/>
      <c r="Q167" s="59"/>
      <c r="R167" s="59"/>
      <c r="S167" s="59"/>
      <c r="T167" s="59"/>
      <c r="U167" s="59"/>
      <c r="V167" s="59"/>
      <c r="W167" s="59"/>
      <c r="X167" s="59"/>
      <c r="Y167" s="59"/>
      <c r="Z167" s="59"/>
    </row>
    <row r="168" spans="1:26" ht="15.75" customHeight="1" x14ac:dyDescent="0.3">
      <c r="A168" s="58">
        <v>2021</v>
      </c>
      <c r="B168" s="58">
        <v>590</v>
      </c>
      <c r="C168" s="59" t="s">
        <v>363</v>
      </c>
      <c r="D168" s="58">
        <v>11</v>
      </c>
      <c r="E168" s="58">
        <v>57</v>
      </c>
      <c r="F168" s="58">
        <v>198</v>
      </c>
      <c r="G168" s="58">
        <v>813</v>
      </c>
      <c r="H168" s="58">
        <v>3</v>
      </c>
      <c r="I168" s="58">
        <v>232</v>
      </c>
      <c r="J168" s="58">
        <v>4388</v>
      </c>
      <c r="K168" s="58">
        <v>5702</v>
      </c>
      <c r="L168" s="59"/>
      <c r="M168" s="59"/>
      <c r="N168" s="59"/>
      <c r="O168" s="59"/>
      <c r="P168" s="59"/>
      <c r="Q168" s="59"/>
      <c r="R168" s="59"/>
      <c r="S168" s="59"/>
      <c r="T168" s="59"/>
      <c r="U168" s="59"/>
      <c r="V168" s="59"/>
      <c r="W168" s="59"/>
      <c r="X168" s="59"/>
      <c r="Y168" s="59"/>
      <c r="Z168" s="59"/>
    </row>
    <row r="169" spans="1:26" ht="15.75" customHeight="1" x14ac:dyDescent="0.3">
      <c r="A169" s="58">
        <v>2021</v>
      </c>
      <c r="B169" s="59" t="s">
        <v>364</v>
      </c>
      <c r="C169" s="59" t="s">
        <v>365</v>
      </c>
      <c r="D169" s="58">
        <v>0</v>
      </c>
      <c r="E169" s="58">
        <v>261</v>
      </c>
      <c r="F169" s="58">
        <v>13</v>
      </c>
      <c r="G169" s="58">
        <v>16</v>
      </c>
      <c r="H169" s="58">
        <v>0</v>
      </c>
      <c r="I169" s="58">
        <v>14</v>
      </c>
      <c r="J169" s="58">
        <v>81</v>
      </c>
      <c r="K169" s="58">
        <v>385</v>
      </c>
      <c r="L169" s="59"/>
      <c r="M169" s="59"/>
      <c r="N169" s="59"/>
      <c r="O169" s="59"/>
      <c r="P169" s="59"/>
      <c r="Q169" s="59"/>
      <c r="R169" s="59"/>
      <c r="S169" s="59"/>
      <c r="T169" s="59"/>
      <c r="U169" s="59"/>
      <c r="V169" s="59"/>
      <c r="W169" s="59"/>
      <c r="X169" s="59"/>
      <c r="Y169" s="59"/>
      <c r="Z169" s="59"/>
    </row>
    <row r="170" spans="1:26" ht="15.75" customHeight="1" x14ac:dyDescent="0.3">
      <c r="A170" s="58">
        <v>2021</v>
      </c>
      <c r="B170" s="59" t="s">
        <v>366</v>
      </c>
      <c r="C170" s="59" t="s">
        <v>367</v>
      </c>
      <c r="D170" s="58">
        <v>1</v>
      </c>
      <c r="E170" s="58">
        <v>15</v>
      </c>
      <c r="F170" s="58">
        <v>22</v>
      </c>
      <c r="G170" s="58">
        <v>65</v>
      </c>
      <c r="H170" s="58">
        <v>3</v>
      </c>
      <c r="I170" s="58">
        <v>19</v>
      </c>
      <c r="J170" s="58">
        <v>677</v>
      </c>
      <c r="K170" s="58">
        <v>802</v>
      </c>
      <c r="L170" s="59"/>
      <c r="M170" s="59"/>
      <c r="N170" s="59"/>
      <c r="O170" s="59"/>
      <c r="P170" s="59"/>
      <c r="Q170" s="59"/>
      <c r="R170" s="59"/>
      <c r="S170" s="59"/>
      <c r="T170" s="59"/>
      <c r="U170" s="59"/>
      <c r="V170" s="59"/>
      <c r="W170" s="59"/>
      <c r="X170" s="59"/>
      <c r="Y170" s="59"/>
      <c r="Z170" s="59"/>
    </row>
    <row r="171" spans="1:26" ht="15.75" customHeight="1" x14ac:dyDescent="0.3">
      <c r="A171" s="58">
        <v>2021</v>
      </c>
      <c r="B171" s="59" t="s">
        <v>368</v>
      </c>
      <c r="C171" s="59" t="s">
        <v>369</v>
      </c>
      <c r="D171" s="58">
        <v>0</v>
      </c>
      <c r="E171" s="58">
        <v>0</v>
      </c>
      <c r="F171" s="58">
        <v>80</v>
      </c>
      <c r="G171" s="58">
        <v>105</v>
      </c>
      <c r="H171" s="58">
        <v>0</v>
      </c>
      <c r="I171" s="58">
        <v>4</v>
      </c>
      <c r="J171" s="58">
        <v>55</v>
      </c>
      <c r="K171" s="58">
        <v>244</v>
      </c>
      <c r="L171" s="59"/>
      <c r="M171" s="59"/>
      <c r="N171" s="59"/>
      <c r="O171" s="59"/>
      <c r="P171" s="59"/>
      <c r="Q171" s="59"/>
      <c r="R171" s="59"/>
      <c r="S171" s="59"/>
      <c r="T171" s="59"/>
      <c r="U171" s="59"/>
      <c r="V171" s="59"/>
      <c r="W171" s="59"/>
      <c r="X171" s="59"/>
      <c r="Y171" s="59"/>
      <c r="Z171" s="59"/>
    </row>
    <row r="172" spans="1:26" ht="15.75" customHeight="1" x14ac:dyDescent="0.3">
      <c r="A172" s="58">
        <v>2021</v>
      </c>
      <c r="B172" s="58">
        <v>610</v>
      </c>
      <c r="C172" s="59" t="s">
        <v>370</v>
      </c>
      <c r="D172" s="58">
        <v>0</v>
      </c>
      <c r="E172" s="58">
        <v>12</v>
      </c>
      <c r="F172" s="58">
        <v>7</v>
      </c>
      <c r="G172" s="58">
        <v>222</v>
      </c>
      <c r="H172" s="58">
        <v>0</v>
      </c>
      <c r="I172" s="58">
        <v>31</v>
      </c>
      <c r="J172" s="58">
        <v>1467</v>
      </c>
      <c r="K172" s="58">
        <v>1739</v>
      </c>
      <c r="L172" s="59"/>
      <c r="M172" s="59"/>
      <c r="N172" s="59"/>
      <c r="O172" s="59"/>
      <c r="P172" s="59"/>
      <c r="Q172" s="59"/>
      <c r="R172" s="59"/>
      <c r="S172" s="59"/>
      <c r="T172" s="59"/>
      <c r="U172" s="59"/>
      <c r="V172" s="59"/>
      <c r="W172" s="59"/>
      <c r="X172" s="59"/>
      <c r="Y172" s="59"/>
      <c r="Z172" s="59"/>
    </row>
    <row r="173" spans="1:26" ht="15.75" customHeight="1" x14ac:dyDescent="0.3">
      <c r="A173" s="58">
        <v>2021</v>
      </c>
      <c r="B173" s="59" t="s">
        <v>371</v>
      </c>
      <c r="C173" s="59" t="s">
        <v>372</v>
      </c>
      <c r="D173" s="58">
        <v>0</v>
      </c>
      <c r="E173" s="58">
        <v>0</v>
      </c>
      <c r="F173" s="58">
        <v>52</v>
      </c>
      <c r="G173" s="58">
        <v>25</v>
      </c>
      <c r="H173" s="58">
        <v>0</v>
      </c>
      <c r="I173" s="58">
        <v>9</v>
      </c>
      <c r="J173" s="58">
        <v>15</v>
      </c>
      <c r="K173" s="58">
        <v>101</v>
      </c>
      <c r="L173" s="59"/>
      <c r="M173" s="59"/>
      <c r="N173" s="59"/>
      <c r="O173" s="59"/>
      <c r="P173" s="59"/>
      <c r="Q173" s="59"/>
      <c r="R173" s="59"/>
      <c r="S173" s="59"/>
      <c r="T173" s="59"/>
      <c r="U173" s="59"/>
      <c r="V173" s="59"/>
      <c r="W173" s="59"/>
      <c r="X173" s="59"/>
      <c r="Y173" s="59"/>
      <c r="Z173" s="59"/>
    </row>
    <row r="174" spans="1:26" ht="15.75" customHeight="1" x14ac:dyDescent="0.3">
      <c r="A174" s="58">
        <v>2021</v>
      </c>
      <c r="B174" s="58">
        <v>620</v>
      </c>
      <c r="C174" s="59" t="s">
        <v>373</v>
      </c>
      <c r="D174" s="58">
        <v>5</v>
      </c>
      <c r="E174" s="58">
        <v>56</v>
      </c>
      <c r="F174" s="58">
        <v>712</v>
      </c>
      <c r="G174" s="58">
        <v>1310</v>
      </c>
      <c r="H174" s="58">
        <v>5</v>
      </c>
      <c r="I174" s="58">
        <v>141</v>
      </c>
      <c r="J174" s="58">
        <v>1320</v>
      </c>
      <c r="K174" s="58">
        <v>3549</v>
      </c>
      <c r="L174" s="59"/>
      <c r="M174" s="59"/>
      <c r="N174" s="59"/>
      <c r="O174" s="59"/>
      <c r="P174" s="59"/>
      <c r="Q174" s="59"/>
      <c r="R174" s="59"/>
      <c r="S174" s="59"/>
      <c r="T174" s="59"/>
      <c r="U174" s="59"/>
      <c r="V174" s="59"/>
      <c r="W174" s="59"/>
      <c r="X174" s="59"/>
      <c r="Y174" s="59"/>
      <c r="Z174" s="59"/>
    </row>
    <row r="175" spans="1:26" ht="15.75" customHeight="1" x14ac:dyDescent="0.3">
      <c r="A175" s="58">
        <v>2021</v>
      </c>
      <c r="B175" s="58">
        <v>630</v>
      </c>
      <c r="C175" s="59" t="s">
        <v>374</v>
      </c>
      <c r="D175" s="58">
        <v>114</v>
      </c>
      <c r="E175" s="58">
        <v>138</v>
      </c>
      <c r="F175" s="58">
        <v>1844</v>
      </c>
      <c r="G175" s="58">
        <v>1866</v>
      </c>
      <c r="H175" s="58">
        <v>16</v>
      </c>
      <c r="I175" s="58">
        <v>698</v>
      </c>
      <c r="J175" s="58">
        <v>7700</v>
      </c>
      <c r="K175" s="58">
        <v>12376</v>
      </c>
      <c r="L175" s="59"/>
      <c r="M175" s="59"/>
      <c r="N175" s="59"/>
      <c r="O175" s="59"/>
      <c r="P175" s="59"/>
      <c r="Q175" s="59"/>
      <c r="R175" s="59"/>
      <c r="S175" s="59"/>
      <c r="T175" s="59"/>
      <c r="U175" s="59"/>
      <c r="V175" s="59"/>
      <c r="W175" s="59"/>
      <c r="X175" s="59"/>
      <c r="Y175" s="59"/>
      <c r="Z175" s="59"/>
    </row>
    <row r="176" spans="1:26" ht="15.75" customHeight="1" x14ac:dyDescent="0.3">
      <c r="A176" s="58">
        <v>2021</v>
      </c>
      <c r="B176" s="59" t="s">
        <v>375</v>
      </c>
      <c r="C176" s="59" t="s">
        <v>376</v>
      </c>
      <c r="D176" s="58">
        <v>0</v>
      </c>
      <c r="E176" s="58">
        <v>4</v>
      </c>
      <c r="F176" s="58">
        <v>29</v>
      </c>
      <c r="G176" s="58">
        <v>14</v>
      </c>
      <c r="H176" s="58">
        <v>2</v>
      </c>
      <c r="I176" s="58">
        <v>5</v>
      </c>
      <c r="J176" s="58">
        <v>90</v>
      </c>
      <c r="K176" s="58">
        <v>144</v>
      </c>
      <c r="L176" s="59"/>
      <c r="M176" s="59"/>
      <c r="N176" s="59"/>
      <c r="O176" s="59"/>
      <c r="P176" s="59"/>
      <c r="Q176" s="59"/>
      <c r="R176" s="59"/>
      <c r="S176" s="59"/>
      <c r="T176" s="59"/>
      <c r="U176" s="59"/>
      <c r="V176" s="59"/>
      <c r="W176" s="59"/>
      <c r="X176" s="59"/>
      <c r="Y176" s="59"/>
      <c r="Z176" s="59"/>
    </row>
    <row r="177" spans="1:26" ht="15.75" customHeight="1" x14ac:dyDescent="0.3">
      <c r="A177" s="58">
        <v>2021</v>
      </c>
      <c r="B177" s="58">
        <v>491</v>
      </c>
      <c r="C177" s="59" t="s">
        <v>377</v>
      </c>
      <c r="D177" s="58">
        <v>22</v>
      </c>
      <c r="E177" s="58">
        <v>121</v>
      </c>
      <c r="F177" s="58">
        <v>1010</v>
      </c>
      <c r="G177" s="58">
        <v>702</v>
      </c>
      <c r="H177" s="58">
        <v>6</v>
      </c>
      <c r="I177" s="58">
        <v>401</v>
      </c>
      <c r="J177" s="58">
        <v>3659</v>
      </c>
      <c r="K177" s="58">
        <v>5921</v>
      </c>
      <c r="L177" s="59"/>
      <c r="M177" s="59"/>
      <c r="N177" s="59"/>
      <c r="O177" s="59"/>
      <c r="P177" s="59"/>
      <c r="Q177" s="59"/>
      <c r="R177" s="59"/>
      <c r="S177" s="59"/>
      <c r="T177" s="59"/>
      <c r="U177" s="59"/>
      <c r="V177" s="59"/>
      <c r="W177" s="59"/>
      <c r="X177" s="59"/>
      <c r="Y177" s="59"/>
      <c r="Z177" s="59"/>
    </row>
    <row r="178" spans="1:26" ht="15.75" customHeight="1" x14ac:dyDescent="0.3">
      <c r="A178" s="58">
        <v>2021</v>
      </c>
      <c r="B178" s="59" t="s">
        <v>378</v>
      </c>
      <c r="C178" s="59" t="s">
        <v>379</v>
      </c>
      <c r="D178" s="58">
        <v>0</v>
      </c>
      <c r="E178" s="58">
        <v>0</v>
      </c>
      <c r="F178" s="58">
        <v>210</v>
      </c>
      <c r="G178" s="58">
        <v>39</v>
      </c>
      <c r="H178" s="58">
        <v>0</v>
      </c>
      <c r="I178" s="58">
        <v>36</v>
      </c>
      <c r="J178" s="58">
        <v>46</v>
      </c>
      <c r="K178" s="58">
        <v>331</v>
      </c>
      <c r="L178" s="59"/>
      <c r="M178" s="59"/>
      <c r="N178" s="59"/>
      <c r="O178" s="59"/>
      <c r="P178" s="59"/>
      <c r="Q178" s="59"/>
      <c r="R178" s="59"/>
      <c r="S178" s="59"/>
      <c r="T178" s="59"/>
      <c r="U178" s="59"/>
      <c r="V178" s="59"/>
      <c r="W178" s="59"/>
      <c r="X178" s="59"/>
      <c r="Y178" s="59"/>
      <c r="Z178" s="59"/>
    </row>
    <row r="179" spans="1:26" ht="15.75" customHeight="1" x14ac:dyDescent="0.3">
      <c r="A179" s="58">
        <v>2021</v>
      </c>
      <c r="B179" s="58">
        <v>862</v>
      </c>
      <c r="C179" s="59" t="s">
        <v>380</v>
      </c>
      <c r="D179" s="58">
        <v>1</v>
      </c>
      <c r="E179" s="58">
        <v>28</v>
      </c>
      <c r="F179" s="58">
        <v>124</v>
      </c>
      <c r="G179" s="58">
        <v>369</v>
      </c>
      <c r="H179" s="58">
        <v>0</v>
      </c>
      <c r="I179" s="58">
        <v>84</v>
      </c>
      <c r="J179" s="58">
        <v>1036</v>
      </c>
      <c r="K179" s="58">
        <v>1642</v>
      </c>
      <c r="L179" s="59"/>
      <c r="M179" s="59"/>
      <c r="N179" s="59"/>
      <c r="O179" s="59"/>
      <c r="P179" s="59"/>
      <c r="Q179" s="59"/>
      <c r="R179" s="59"/>
      <c r="S179" s="59"/>
      <c r="T179" s="59"/>
      <c r="U179" s="59"/>
      <c r="V179" s="59"/>
      <c r="W179" s="59"/>
      <c r="X179" s="59"/>
      <c r="Y179" s="59"/>
      <c r="Z179" s="59"/>
    </row>
    <row r="180" spans="1:26" ht="15.75" customHeight="1" x14ac:dyDescent="0.3">
      <c r="A180" s="58">
        <v>2021</v>
      </c>
      <c r="B180" s="59" t="s">
        <v>381</v>
      </c>
      <c r="C180" s="59" t="s">
        <v>382</v>
      </c>
      <c r="D180" s="58">
        <v>22</v>
      </c>
      <c r="E180" s="58">
        <v>1</v>
      </c>
      <c r="F180" s="58">
        <v>4</v>
      </c>
      <c r="G180" s="58">
        <v>4</v>
      </c>
      <c r="H180" s="58">
        <v>0</v>
      </c>
      <c r="I180" s="58">
        <v>12</v>
      </c>
      <c r="J180" s="58">
        <v>145</v>
      </c>
      <c r="K180" s="58">
        <v>188</v>
      </c>
      <c r="L180" s="59"/>
      <c r="M180" s="59"/>
      <c r="N180" s="59"/>
      <c r="O180" s="59"/>
      <c r="P180" s="59"/>
      <c r="Q180" s="59"/>
      <c r="R180" s="59"/>
      <c r="S180" s="59"/>
      <c r="T180" s="59"/>
      <c r="U180" s="59"/>
      <c r="V180" s="59"/>
      <c r="W180" s="59"/>
      <c r="X180" s="59"/>
      <c r="Y180" s="59"/>
      <c r="Z180" s="59"/>
    </row>
    <row r="181" spans="1:26" ht="15.75" customHeight="1" x14ac:dyDescent="0.3">
      <c r="A181" s="58">
        <v>2021</v>
      </c>
      <c r="B181" s="59" t="s">
        <v>383</v>
      </c>
      <c r="C181" s="59" t="s">
        <v>384</v>
      </c>
      <c r="D181" s="58">
        <v>2</v>
      </c>
      <c r="E181" s="58">
        <v>28</v>
      </c>
      <c r="F181" s="58">
        <v>376</v>
      </c>
      <c r="G181" s="58">
        <v>107</v>
      </c>
      <c r="H181" s="58">
        <v>3</v>
      </c>
      <c r="I181" s="58">
        <v>101</v>
      </c>
      <c r="J181" s="58">
        <v>972</v>
      </c>
      <c r="K181" s="58">
        <v>1589</v>
      </c>
      <c r="L181" s="59"/>
      <c r="M181" s="59"/>
      <c r="N181" s="59"/>
      <c r="O181" s="59"/>
      <c r="P181" s="59"/>
      <c r="Q181" s="59"/>
      <c r="R181" s="59"/>
      <c r="S181" s="59"/>
      <c r="T181" s="59"/>
      <c r="U181" s="59"/>
      <c r="V181" s="59"/>
      <c r="W181" s="59"/>
      <c r="X181" s="59"/>
      <c r="Y181" s="59"/>
      <c r="Z181" s="59"/>
    </row>
    <row r="182" spans="1:26" ht="15.75" customHeight="1" x14ac:dyDescent="0.3">
      <c r="A182" s="58">
        <v>2021</v>
      </c>
      <c r="B182" s="59" t="s">
        <v>385</v>
      </c>
      <c r="C182" s="59" t="s">
        <v>386</v>
      </c>
      <c r="D182" s="58">
        <v>1</v>
      </c>
      <c r="E182" s="58">
        <v>8</v>
      </c>
      <c r="F182" s="58">
        <v>221</v>
      </c>
      <c r="G182" s="58">
        <v>54</v>
      </c>
      <c r="H182" s="58">
        <v>1</v>
      </c>
      <c r="I182" s="58">
        <v>64</v>
      </c>
      <c r="J182" s="58">
        <v>292</v>
      </c>
      <c r="K182" s="58">
        <v>641</v>
      </c>
      <c r="L182" s="59"/>
      <c r="M182" s="59"/>
      <c r="N182" s="59"/>
      <c r="O182" s="59"/>
      <c r="P182" s="59"/>
      <c r="Q182" s="59"/>
      <c r="R182" s="59"/>
      <c r="S182" s="59"/>
      <c r="T182" s="59"/>
      <c r="U182" s="59"/>
      <c r="V182" s="59"/>
      <c r="W182" s="59"/>
      <c r="X182" s="59"/>
      <c r="Y182" s="59"/>
      <c r="Z182" s="59"/>
    </row>
    <row r="183" spans="1:26" ht="15.75" customHeight="1" x14ac:dyDescent="0.3">
      <c r="A183" s="58">
        <v>2021</v>
      </c>
      <c r="B183" s="59" t="s">
        <v>387</v>
      </c>
      <c r="C183" s="59" t="s">
        <v>388</v>
      </c>
      <c r="D183" s="58">
        <v>2</v>
      </c>
      <c r="E183" s="58">
        <v>2</v>
      </c>
      <c r="F183" s="58">
        <v>526</v>
      </c>
      <c r="G183" s="58">
        <v>25</v>
      </c>
      <c r="H183" s="58">
        <v>0</v>
      </c>
      <c r="I183" s="58">
        <v>5</v>
      </c>
      <c r="J183" s="58">
        <v>7</v>
      </c>
      <c r="K183" s="58">
        <v>567</v>
      </c>
      <c r="L183" s="59"/>
      <c r="M183" s="59"/>
      <c r="N183" s="59"/>
      <c r="O183" s="59"/>
      <c r="P183" s="59"/>
      <c r="Q183" s="59"/>
      <c r="R183" s="59"/>
      <c r="S183" s="59"/>
      <c r="T183" s="59"/>
      <c r="U183" s="59"/>
      <c r="V183" s="59"/>
      <c r="W183" s="59"/>
      <c r="X183" s="59"/>
      <c r="Y183" s="59"/>
      <c r="Z183" s="59"/>
    </row>
    <row r="184" spans="1:26" ht="15.75" customHeight="1" x14ac:dyDescent="0.3">
      <c r="A184" s="58">
        <v>2021</v>
      </c>
      <c r="B184" s="59" t="s">
        <v>389</v>
      </c>
      <c r="C184" s="59" t="s">
        <v>390</v>
      </c>
      <c r="D184" s="58">
        <v>0</v>
      </c>
      <c r="E184" s="58">
        <v>8</v>
      </c>
      <c r="F184" s="58">
        <v>126</v>
      </c>
      <c r="G184" s="58">
        <v>36</v>
      </c>
      <c r="H184" s="58">
        <v>0</v>
      </c>
      <c r="I184" s="58">
        <v>0</v>
      </c>
      <c r="J184" s="58">
        <v>10</v>
      </c>
      <c r="K184" s="58">
        <v>180</v>
      </c>
      <c r="L184" s="59"/>
      <c r="M184" s="59"/>
      <c r="N184" s="59"/>
      <c r="O184" s="59"/>
      <c r="P184" s="59"/>
      <c r="Q184" s="59"/>
      <c r="R184" s="59"/>
      <c r="S184" s="59"/>
      <c r="T184" s="59"/>
      <c r="U184" s="59"/>
      <c r="V184" s="59"/>
      <c r="W184" s="59"/>
      <c r="X184" s="59"/>
      <c r="Y184" s="59"/>
      <c r="Z184" s="59"/>
    </row>
    <row r="185" spans="1:26" ht="15.75" customHeight="1" x14ac:dyDescent="0.3">
      <c r="A185" s="58">
        <v>2021</v>
      </c>
      <c r="B185" s="58">
        <v>640</v>
      </c>
      <c r="C185" s="59" t="s">
        <v>391</v>
      </c>
      <c r="D185" s="58">
        <v>77</v>
      </c>
      <c r="E185" s="58">
        <v>134</v>
      </c>
      <c r="F185" s="58">
        <v>7494</v>
      </c>
      <c r="G185" s="58">
        <v>1957</v>
      </c>
      <c r="H185" s="58">
        <v>12</v>
      </c>
      <c r="I185" s="58">
        <v>523</v>
      </c>
      <c r="J185" s="58">
        <v>4102</v>
      </c>
      <c r="K185" s="58">
        <v>14299</v>
      </c>
      <c r="L185" s="59"/>
      <c r="M185" s="59"/>
      <c r="N185" s="59"/>
      <c r="O185" s="59"/>
      <c r="P185" s="59"/>
      <c r="Q185" s="59"/>
      <c r="R185" s="59"/>
      <c r="S185" s="59"/>
      <c r="T185" s="59"/>
      <c r="U185" s="59"/>
      <c r="V185" s="59"/>
      <c r="W185" s="59"/>
      <c r="X185" s="59"/>
      <c r="Y185" s="59"/>
      <c r="Z185" s="59"/>
    </row>
    <row r="186" spans="1:26" ht="15.75" customHeight="1" x14ac:dyDescent="0.3">
      <c r="A186" s="58">
        <v>2021</v>
      </c>
      <c r="B186" s="59" t="s">
        <v>392</v>
      </c>
      <c r="C186" s="59" t="s">
        <v>393</v>
      </c>
      <c r="D186" s="58">
        <v>3</v>
      </c>
      <c r="E186" s="58">
        <v>22</v>
      </c>
      <c r="F186" s="58">
        <v>53</v>
      </c>
      <c r="G186" s="58">
        <v>89</v>
      </c>
      <c r="H186" s="58">
        <v>5</v>
      </c>
      <c r="I186" s="58">
        <v>71</v>
      </c>
      <c r="J186" s="58">
        <v>784</v>
      </c>
      <c r="K186" s="58">
        <v>1027</v>
      </c>
      <c r="L186" s="59"/>
      <c r="M186" s="59"/>
      <c r="N186" s="59"/>
      <c r="O186" s="59"/>
      <c r="P186" s="59"/>
      <c r="Q186" s="59"/>
      <c r="R186" s="59"/>
      <c r="S186" s="59"/>
      <c r="T186" s="59"/>
      <c r="U186" s="59"/>
      <c r="V186" s="59"/>
      <c r="W186" s="59"/>
      <c r="X186" s="59"/>
      <c r="Y186" s="59"/>
      <c r="Z186" s="59"/>
    </row>
    <row r="187" spans="1:26" ht="15.75" customHeight="1" x14ac:dyDescent="0.3">
      <c r="A187" s="58">
        <v>2021</v>
      </c>
      <c r="B187" s="59" t="s">
        <v>394</v>
      </c>
      <c r="C187" s="59" t="s">
        <v>395</v>
      </c>
      <c r="D187" s="58">
        <v>52</v>
      </c>
      <c r="E187" s="58">
        <v>41</v>
      </c>
      <c r="F187" s="58">
        <v>725</v>
      </c>
      <c r="G187" s="58">
        <v>348</v>
      </c>
      <c r="H187" s="58">
        <v>13</v>
      </c>
      <c r="I187" s="58">
        <v>207</v>
      </c>
      <c r="J187" s="58">
        <v>1505</v>
      </c>
      <c r="K187" s="58">
        <v>2891</v>
      </c>
      <c r="L187" s="59"/>
      <c r="M187" s="59"/>
      <c r="N187" s="59"/>
      <c r="O187" s="59"/>
      <c r="P187" s="59"/>
      <c r="Q187" s="59"/>
      <c r="R187" s="59"/>
      <c r="S187" s="59"/>
      <c r="T187" s="59"/>
      <c r="U187" s="59"/>
      <c r="V187" s="59"/>
      <c r="W187" s="59"/>
      <c r="X187" s="59"/>
      <c r="Y187" s="59"/>
      <c r="Z187" s="59"/>
    </row>
    <row r="188" spans="1:26" ht="15.75" customHeight="1" x14ac:dyDescent="0.3">
      <c r="A188" s="58">
        <v>2021</v>
      </c>
      <c r="B188" s="59" t="s">
        <v>396</v>
      </c>
      <c r="C188" s="59" t="s">
        <v>397</v>
      </c>
      <c r="D188" s="58">
        <v>7</v>
      </c>
      <c r="E188" s="58">
        <v>5</v>
      </c>
      <c r="F188" s="58">
        <v>122</v>
      </c>
      <c r="G188" s="58">
        <v>117</v>
      </c>
      <c r="H188" s="58">
        <v>1</v>
      </c>
      <c r="I188" s="58">
        <v>61</v>
      </c>
      <c r="J188" s="58">
        <v>614</v>
      </c>
      <c r="K188" s="58">
        <v>927</v>
      </c>
      <c r="L188" s="59"/>
      <c r="M188" s="59"/>
      <c r="N188" s="59"/>
      <c r="O188" s="59"/>
      <c r="P188" s="59"/>
      <c r="Q188" s="59"/>
      <c r="R188" s="59"/>
      <c r="S188" s="59"/>
      <c r="T188" s="59"/>
      <c r="U188" s="59"/>
      <c r="V188" s="59"/>
      <c r="W188" s="59"/>
      <c r="X188" s="59"/>
      <c r="Y188" s="59"/>
      <c r="Z188" s="59"/>
    </row>
    <row r="189" spans="1:26" ht="15.75" customHeight="1" x14ac:dyDescent="0.3">
      <c r="A189" s="58">
        <v>2021</v>
      </c>
      <c r="B189" s="58">
        <v>650</v>
      </c>
      <c r="C189" s="59" t="s">
        <v>398</v>
      </c>
      <c r="D189" s="58">
        <v>73</v>
      </c>
      <c r="E189" s="58">
        <v>411</v>
      </c>
      <c r="F189" s="58">
        <v>4314</v>
      </c>
      <c r="G189" s="58">
        <v>4127</v>
      </c>
      <c r="H189" s="58">
        <v>18</v>
      </c>
      <c r="I189" s="58">
        <v>1149</v>
      </c>
      <c r="J189" s="58">
        <v>14629</v>
      </c>
      <c r="K189" s="58">
        <v>24721</v>
      </c>
      <c r="L189" s="59"/>
      <c r="M189" s="59"/>
      <c r="N189" s="59"/>
      <c r="O189" s="59"/>
      <c r="P189" s="59"/>
      <c r="Q189" s="59"/>
      <c r="R189" s="59"/>
      <c r="S189" s="59"/>
      <c r="T189" s="59"/>
      <c r="U189" s="59"/>
      <c r="V189" s="59"/>
      <c r="W189" s="59"/>
      <c r="X189" s="59"/>
      <c r="Y189" s="59"/>
      <c r="Z189" s="59"/>
    </row>
    <row r="190" spans="1:26" ht="15.75" customHeight="1" x14ac:dyDescent="0.3">
      <c r="A190" s="58">
        <v>2021</v>
      </c>
      <c r="B190" s="58">
        <v>182</v>
      </c>
      <c r="C190" s="59" t="s">
        <v>399</v>
      </c>
      <c r="D190" s="58">
        <v>2</v>
      </c>
      <c r="E190" s="58">
        <v>202</v>
      </c>
      <c r="F190" s="58">
        <v>327</v>
      </c>
      <c r="G190" s="58">
        <v>811</v>
      </c>
      <c r="H190" s="58">
        <v>0</v>
      </c>
      <c r="I190" s="58">
        <v>271</v>
      </c>
      <c r="J190" s="58">
        <v>1218</v>
      </c>
      <c r="K190" s="58">
        <v>2831</v>
      </c>
      <c r="L190" s="59"/>
      <c r="M190" s="59"/>
      <c r="N190" s="59"/>
      <c r="O190" s="59"/>
      <c r="P190" s="59"/>
      <c r="Q190" s="59"/>
      <c r="R190" s="59"/>
      <c r="S190" s="59"/>
      <c r="T190" s="59"/>
      <c r="U190" s="59"/>
      <c r="V190" s="59"/>
      <c r="W190" s="59"/>
      <c r="X190" s="59"/>
      <c r="Y190" s="59"/>
      <c r="Z190" s="59"/>
    </row>
    <row r="191" spans="1:26" ht="15.75" customHeight="1" x14ac:dyDescent="0.3">
      <c r="A191" s="58">
        <v>2021</v>
      </c>
      <c r="B191" s="59" t="s">
        <v>400</v>
      </c>
      <c r="C191" s="59" t="s">
        <v>401</v>
      </c>
      <c r="D191" s="58">
        <v>2</v>
      </c>
      <c r="E191" s="58">
        <v>2</v>
      </c>
      <c r="F191" s="58">
        <v>219</v>
      </c>
      <c r="G191" s="58">
        <v>19</v>
      </c>
      <c r="H191" s="58">
        <v>0</v>
      </c>
      <c r="I191" s="58">
        <v>8</v>
      </c>
      <c r="J191" s="58">
        <v>2</v>
      </c>
      <c r="K191" s="58">
        <v>252</v>
      </c>
      <c r="L191" s="59"/>
      <c r="M191" s="59"/>
      <c r="N191" s="59"/>
      <c r="O191" s="59"/>
      <c r="P191" s="59"/>
      <c r="Q191" s="59"/>
      <c r="R191" s="59"/>
      <c r="S191" s="59"/>
      <c r="T191" s="59"/>
      <c r="U191" s="59"/>
      <c r="V191" s="59"/>
      <c r="W191" s="59"/>
      <c r="X191" s="59"/>
      <c r="Y191" s="59"/>
      <c r="Z191" s="59"/>
    </row>
    <row r="192" spans="1:26" ht="15.75" customHeight="1" x14ac:dyDescent="0.3">
      <c r="A192" s="58">
        <v>2021</v>
      </c>
      <c r="B192" s="59" t="s">
        <v>402</v>
      </c>
      <c r="C192" s="59" t="s">
        <v>403</v>
      </c>
      <c r="D192" s="58">
        <v>0</v>
      </c>
      <c r="E192" s="58">
        <v>1</v>
      </c>
      <c r="F192" s="58">
        <v>57</v>
      </c>
      <c r="G192" s="58">
        <v>9</v>
      </c>
      <c r="H192" s="58">
        <v>0</v>
      </c>
      <c r="I192" s="58">
        <v>5</v>
      </c>
      <c r="J192" s="58">
        <v>3</v>
      </c>
      <c r="K192" s="58">
        <v>75</v>
      </c>
      <c r="L192" s="59"/>
      <c r="M192" s="59"/>
      <c r="N192" s="59"/>
      <c r="O192" s="59"/>
      <c r="P192" s="59"/>
      <c r="Q192" s="59"/>
      <c r="R192" s="59"/>
      <c r="S192" s="59"/>
      <c r="T192" s="59"/>
      <c r="U192" s="59"/>
      <c r="V192" s="59"/>
      <c r="W192" s="59"/>
      <c r="X192" s="59"/>
      <c r="Y192" s="59"/>
      <c r="Z192" s="59"/>
    </row>
    <row r="193" spans="1:26" ht="15.75" customHeight="1" x14ac:dyDescent="0.3">
      <c r="A193" s="58">
        <v>2021</v>
      </c>
      <c r="B193" s="59" t="s">
        <v>404</v>
      </c>
      <c r="C193" s="59" t="s">
        <v>405</v>
      </c>
      <c r="D193" s="58">
        <v>20</v>
      </c>
      <c r="E193" s="58">
        <v>46</v>
      </c>
      <c r="F193" s="58">
        <v>531</v>
      </c>
      <c r="G193" s="58">
        <v>336</v>
      </c>
      <c r="H193" s="58">
        <v>3</v>
      </c>
      <c r="I193" s="58">
        <v>200</v>
      </c>
      <c r="J193" s="58">
        <v>1237</v>
      </c>
      <c r="K193" s="58">
        <v>2373</v>
      </c>
      <c r="L193" s="59"/>
      <c r="M193" s="59"/>
      <c r="N193" s="59"/>
      <c r="O193" s="59"/>
      <c r="P193" s="59"/>
      <c r="Q193" s="59"/>
      <c r="R193" s="59"/>
      <c r="S193" s="59"/>
      <c r="T193" s="59"/>
      <c r="U193" s="59"/>
      <c r="V193" s="59"/>
      <c r="W193" s="59"/>
      <c r="X193" s="59"/>
      <c r="Y193" s="59"/>
      <c r="Z193" s="59"/>
    </row>
    <row r="194" spans="1:26" ht="15.75" customHeight="1" x14ac:dyDescent="0.3">
      <c r="A194" s="58">
        <v>2021</v>
      </c>
      <c r="B194" s="59" t="s">
        <v>406</v>
      </c>
      <c r="C194" s="59" t="s">
        <v>407</v>
      </c>
      <c r="D194" s="58">
        <v>0</v>
      </c>
      <c r="E194" s="58">
        <v>11</v>
      </c>
      <c r="F194" s="58">
        <v>342</v>
      </c>
      <c r="G194" s="58">
        <v>109</v>
      </c>
      <c r="H194" s="58">
        <v>2</v>
      </c>
      <c r="I194" s="58">
        <v>32</v>
      </c>
      <c r="J194" s="58">
        <v>453</v>
      </c>
      <c r="K194" s="58">
        <v>949</v>
      </c>
      <c r="L194" s="59"/>
      <c r="M194" s="59"/>
      <c r="N194" s="59"/>
      <c r="O194" s="59"/>
      <c r="P194" s="59"/>
      <c r="Q194" s="59"/>
      <c r="R194" s="59"/>
      <c r="S194" s="59"/>
      <c r="T194" s="59"/>
      <c r="U194" s="59"/>
      <c r="V194" s="59"/>
      <c r="W194" s="59"/>
      <c r="X194" s="59"/>
      <c r="Y194" s="59"/>
      <c r="Z194" s="59"/>
    </row>
    <row r="195" spans="1:26" ht="15.75" customHeight="1" x14ac:dyDescent="0.3">
      <c r="A195" s="58">
        <v>2021</v>
      </c>
      <c r="B195" s="58">
        <v>660</v>
      </c>
      <c r="C195" s="59" t="s">
        <v>408</v>
      </c>
      <c r="D195" s="58">
        <v>3</v>
      </c>
      <c r="E195" s="58">
        <v>2</v>
      </c>
      <c r="F195" s="58">
        <v>1043</v>
      </c>
      <c r="G195" s="58">
        <v>61</v>
      </c>
      <c r="H195" s="58">
        <v>0</v>
      </c>
      <c r="I195" s="58">
        <v>49</v>
      </c>
      <c r="J195" s="58">
        <v>134</v>
      </c>
      <c r="K195" s="58">
        <v>1292</v>
      </c>
      <c r="L195" s="59"/>
      <c r="M195" s="59"/>
      <c r="N195" s="59"/>
      <c r="O195" s="59"/>
      <c r="P195" s="59"/>
      <c r="Q195" s="59"/>
      <c r="R195" s="59"/>
      <c r="S195" s="59"/>
      <c r="T195" s="59"/>
      <c r="U195" s="59"/>
      <c r="V195" s="59"/>
      <c r="W195" s="59"/>
      <c r="X195" s="59"/>
      <c r="Y195" s="59"/>
      <c r="Z195" s="59"/>
    </row>
    <row r="196" spans="1:26" ht="15.75" customHeight="1" x14ac:dyDescent="0.3">
      <c r="A196" s="58">
        <v>2021</v>
      </c>
      <c r="B196" s="59" t="s">
        <v>409</v>
      </c>
      <c r="C196" s="59" t="s">
        <v>410</v>
      </c>
      <c r="D196" s="58">
        <v>2</v>
      </c>
      <c r="E196" s="58">
        <v>5</v>
      </c>
      <c r="F196" s="58">
        <v>131</v>
      </c>
      <c r="G196" s="58">
        <v>39</v>
      </c>
      <c r="H196" s="58">
        <v>1</v>
      </c>
      <c r="I196" s="58">
        <v>47</v>
      </c>
      <c r="J196" s="58">
        <v>511</v>
      </c>
      <c r="K196" s="58">
        <v>736</v>
      </c>
      <c r="L196" s="59"/>
      <c r="M196" s="59"/>
      <c r="N196" s="59"/>
      <c r="O196" s="59"/>
      <c r="P196" s="59"/>
      <c r="Q196" s="59"/>
      <c r="R196" s="59"/>
      <c r="S196" s="59"/>
      <c r="T196" s="59"/>
      <c r="U196" s="59"/>
      <c r="V196" s="59"/>
      <c r="W196" s="59"/>
      <c r="X196" s="59"/>
      <c r="Y196" s="59"/>
      <c r="Z196" s="59"/>
    </row>
    <row r="197" spans="1:26" ht="15.75" customHeight="1" x14ac:dyDescent="0.3">
      <c r="A197" s="58">
        <v>2021</v>
      </c>
      <c r="B197" s="59" t="s">
        <v>411</v>
      </c>
      <c r="C197" s="59" t="s">
        <v>412</v>
      </c>
      <c r="D197" s="58">
        <v>0</v>
      </c>
      <c r="E197" s="58">
        <v>3</v>
      </c>
      <c r="F197" s="58">
        <v>37</v>
      </c>
      <c r="G197" s="58">
        <v>16</v>
      </c>
      <c r="H197" s="58">
        <v>0</v>
      </c>
      <c r="I197" s="58">
        <v>12</v>
      </c>
      <c r="J197" s="58">
        <v>113</v>
      </c>
      <c r="K197" s="58">
        <v>181</v>
      </c>
      <c r="L197" s="59"/>
      <c r="M197" s="59"/>
      <c r="N197" s="59"/>
      <c r="O197" s="59"/>
      <c r="P197" s="59"/>
      <c r="Q197" s="59"/>
      <c r="R197" s="59"/>
      <c r="S197" s="59"/>
      <c r="T197" s="59"/>
      <c r="U197" s="59"/>
      <c r="V197" s="59"/>
      <c r="W197" s="59"/>
      <c r="X197" s="59"/>
      <c r="Y197" s="59"/>
      <c r="Z197" s="59"/>
    </row>
    <row r="198" spans="1:26" ht="15.75" customHeight="1" x14ac:dyDescent="0.3">
      <c r="A198" s="58">
        <v>2021</v>
      </c>
      <c r="B198" s="58">
        <v>670</v>
      </c>
      <c r="C198" s="59" t="s">
        <v>413</v>
      </c>
      <c r="D198" s="58">
        <v>98</v>
      </c>
      <c r="E198" s="58">
        <v>316</v>
      </c>
      <c r="F198" s="58">
        <v>4485</v>
      </c>
      <c r="G198" s="58">
        <v>4201</v>
      </c>
      <c r="H198" s="58">
        <v>97</v>
      </c>
      <c r="I198" s="58">
        <v>2412</v>
      </c>
      <c r="J198" s="58">
        <v>14531</v>
      </c>
      <c r="K198" s="58">
        <v>26140</v>
      </c>
      <c r="L198" s="59"/>
      <c r="M198" s="59"/>
      <c r="N198" s="59"/>
      <c r="O198" s="59"/>
      <c r="P198" s="59"/>
      <c r="Q198" s="59"/>
      <c r="R198" s="59"/>
      <c r="S198" s="59"/>
      <c r="T198" s="59"/>
      <c r="U198" s="59"/>
      <c r="V198" s="59"/>
      <c r="W198" s="59"/>
      <c r="X198" s="59"/>
      <c r="Y198" s="59"/>
      <c r="Z198" s="59"/>
    </row>
    <row r="199" spans="1:26" ht="15.75" customHeight="1" x14ac:dyDescent="0.3">
      <c r="A199" s="58">
        <v>2021</v>
      </c>
      <c r="B199" s="58">
        <v>680</v>
      </c>
      <c r="C199" s="59" t="s">
        <v>414</v>
      </c>
      <c r="D199" s="58">
        <v>12</v>
      </c>
      <c r="E199" s="58">
        <v>105</v>
      </c>
      <c r="F199" s="58">
        <v>987</v>
      </c>
      <c r="G199" s="58">
        <v>1796</v>
      </c>
      <c r="H199" s="58">
        <v>0</v>
      </c>
      <c r="I199" s="58">
        <v>464</v>
      </c>
      <c r="J199" s="58">
        <v>3644</v>
      </c>
      <c r="K199" s="58">
        <v>7008</v>
      </c>
      <c r="L199" s="59"/>
      <c r="M199" s="59"/>
      <c r="N199" s="59"/>
      <c r="O199" s="59"/>
      <c r="P199" s="59"/>
      <c r="Q199" s="59"/>
      <c r="R199" s="59"/>
      <c r="S199" s="59"/>
      <c r="T199" s="59"/>
      <c r="U199" s="59"/>
      <c r="V199" s="59"/>
      <c r="W199" s="59"/>
      <c r="X199" s="59"/>
      <c r="Y199" s="59"/>
      <c r="Z199" s="59"/>
    </row>
    <row r="200" spans="1:26" ht="15.75" customHeight="1" x14ac:dyDescent="0.3">
      <c r="A200" s="58">
        <v>2021</v>
      </c>
      <c r="B200" s="59" t="s">
        <v>415</v>
      </c>
      <c r="C200" s="59" t="s">
        <v>416</v>
      </c>
      <c r="D200" s="58">
        <v>2</v>
      </c>
      <c r="E200" s="58">
        <v>16</v>
      </c>
      <c r="F200" s="58">
        <v>99</v>
      </c>
      <c r="G200" s="58">
        <v>41</v>
      </c>
      <c r="H200" s="58">
        <v>0</v>
      </c>
      <c r="I200" s="58">
        <v>44</v>
      </c>
      <c r="J200" s="58">
        <v>535</v>
      </c>
      <c r="K200" s="58">
        <v>737</v>
      </c>
      <c r="L200" s="59"/>
      <c r="M200" s="59"/>
      <c r="N200" s="59"/>
      <c r="O200" s="59"/>
      <c r="P200" s="59"/>
      <c r="Q200" s="59"/>
      <c r="R200" s="59"/>
      <c r="S200" s="59"/>
      <c r="T200" s="59"/>
      <c r="U200" s="59"/>
      <c r="V200" s="59"/>
      <c r="W200" s="59"/>
      <c r="X200" s="59"/>
      <c r="Y200" s="59"/>
      <c r="Z200" s="59"/>
    </row>
    <row r="201" spans="1:26" ht="15.75" customHeight="1" x14ac:dyDescent="0.3">
      <c r="A201" s="58">
        <v>2021</v>
      </c>
      <c r="B201" s="58">
        <v>690</v>
      </c>
      <c r="C201" s="59" t="s">
        <v>417</v>
      </c>
      <c r="D201" s="58">
        <v>7</v>
      </c>
      <c r="E201" s="58">
        <v>4</v>
      </c>
      <c r="F201" s="58">
        <v>229</v>
      </c>
      <c r="G201" s="58">
        <v>106</v>
      </c>
      <c r="H201" s="58">
        <v>0</v>
      </c>
      <c r="I201" s="58">
        <v>102</v>
      </c>
      <c r="J201" s="58">
        <v>727</v>
      </c>
      <c r="K201" s="58">
        <v>1175</v>
      </c>
      <c r="L201" s="59"/>
      <c r="M201" s="59"/>
      <c r="N201" s="59"/>
      <c r="O201" s="59"/>
      <c r="P201" s="59"/>
      <c r="Q201" s="59"/>
      <c r="R201" s="59"/>
      <c r="S201" s="59"/>
      <c r="T201" s="59"/>
      <c r="U201" s="59"/>
      <c r="V201" s="59"/>
      <c r="W201" s="59"/>
      <c r="X201" s="59"/>
      <c r="Y201" s="59"/>
      <c r="Z201" s="59"/>
    </row>
    <row r="202" spans="1:26" ht="15.75" customHeight="1" x14ac:dyDescent="0.3">
      <c r="A202" s="58">
        <v>2021</v>
      </c>
      <c r="B202" s="58">
        <v>700</v>
      </c>
      <c r="C202" s="59" t="s">
        <v>418</v>
      </c>
      <c r="D202" s="58">
        <v>10</v>
      </c>
      <c r="E202" s="58">
        <v>47</v>
      </c>
      <c r="F202" s="58">
        <v>2225</v>
      </c>
      <c r="G202" s="58">
        <v>484</v>
      </c>
      <c r="H202" s="58">
        <v>2</v>
      </c>
      <c r="I202" s="58">
        <v>287</v>
      </c>
      <c r="J202" s="58">
        <v>1727</v>
      </c>
      <c r="K202" s="58">
        <v>4782</v>
      </c>
      <c r="L202" s="59"/>
      <c r="M202" s="59"/>
      <c r="N202" s="59"/>
      <c r="O202" s="59"/>
      <c r="P202" s="59"/>
      <c r="Q202" s="59"/>
      <c r="R202" s="59"/>
      <c r="S202" s="59"/>
      <c r="T202" s="59"/>
      <c r="U202" s="59"/>
      <c r="V202" s="59"/>
      <c r="W202" s="59"/>
      <c r="X202" s="59"/>
      <c r="Y202" s="59"/>
      <c r="Z202" s="59"/>
    </row>
    <row r="203" spans="1:26" ht="15.75" customHeight="1" x14ac:dyDescent="0.3">
      <c r="A203" s="58">
        <v>2021</v>
      </c>
      <c r="B203" s="59" t="s">
        <v>419</v>
      </c>
      <c r="C203" s="59" t="s">
        <v>420</v>
      </c>
      <c r="D203" s="58">
        <v>13</v>
      </c>
      <c r="E203" s="58">
        <v>0</v>
      </c>
      <c r="F203" s="58">
        <v>85</v>
      </c>
      <c r="G203" s="58">
        <v>7</v>
      </c>
      <c r="H203" s="58">
        <v>0</v>
      </c>
      <c r="I203" s="58">
        <v>18</v>
      </c>
      <c r="J203" s="58">
        <v>22</v>
      </c>
      <c r="K203" s="58">
        <v>145</v>
      </c>
      <c r="L203" s="59"/>
      <c r="M203" s="59"/>
      <c r="N203" s="59"/>
      <c r="O203" s="59"/>
      <c r="P203" s="59"/>
      <c r="Q203" s="59"/>
      <c r="R203" s="59"/>
      <c r="S203" s="59"/>
      <c r="T203" s="59"/>
      <c r="U203" s="59"/>
      <c r="V203" s="59"/>
      <c r="W203" s="59"/>
      <c r="X203" s="59"/>
      <c r="Y203" s="59"/>
      <c r="Z203" s="59"/>
    </row>
    <row r="204" spans="1:26" ht="15.75" customHeight="1" x14ac:dyDescent="0.3">
      <c r="A204" s="58">
        <v>2021</v>
      </c>
      <c r="B204" s="59" t="s">
        <v>421</v>
      </c>
      <c r="C204" s="59" t="s">
        <v>422</v>
      </c>
      <c r="D204" s="58">
        <v>1</v>
      </c>
      <c r="E204" s="58">
        <v>1</v>
      </c>
      <c r="F204" s="58">
        <v>319</v>
      </c>
      <c r="G204" s="58">
        <v>85</v>
      </c>
      <c r="H204" s="58">
        <v>0</v>
      </c>
      <c r="I204" s="58">
        <v>11</v>
      </c>
      <c r="J204" s="58">
        <v>13</v>
      </c>
      <c r="K204" s="58">
        <v>430</v>
      </c>
      <c r="L204" s="59"/>
      <c r="M204" s="59"/>
      <c r="N204" s="59"/>
      <c r="O204" s="59"/>
      <c r="P204" s="59"/>
      <c r="Q204" s="59"/>
      <c r="R204" s="59"/>
      <c r="S204" s="59"/>
      <c r="T204" s="59"/>
      <c r="U204" s="59"/>
      <c r="V204" s="59"/>
      <c r="W204" s="59"/>
      <c r="X204" s="59"/>
      <c r="Y204" s="59"/>
      <c r="Z204" s="59"/>
    </row>
    <row r="205" spans="1:26" ht="15.75" customHeight="1" x14ac:dyDescent="0.3">
      <c r="A205" s="58">
        <v>2021</v>
      </c>
      <c r="B205" s="59" t="s">
        <v>423</v>
      </c>
      <c r="C205" s="59" t="s">
        <v>424</v>
      </c>
      <c r="D205" s="58">
        <v>7</v>
      </c>
      <c r="E205" s="58">
        <v>213</v>
      </c>
      <c r="F205" s="58">
        <v>66</v>
      </c>
      <c r="G205" s="58">
        <v>74</v>
      </c>
      <c r="H205" s="58">
        <v>0</v>
      </c>
      <c r="I205" s="58">
        <v>15</v>
      </c>
      <c r="J205" s="58">
        <v>398</v>
      </c>
      <c r="K205" s="58">
        <v>773</v>
      </c>
      <c r="L205" s="59"/>
      <c r="M205" s="59"/>
      <c r="N205" s="59"/>
      <c r="O205" s="59"/>
      <c r="P205" s="59"/>
      <c r="Q205" s="59"/>
      <c r="R205" s="59"/>
      <c r="S205" s="59"/>
      <c r="T205" s="59"/>
      <c r="U205" s="59"/>
      <c r="V205" s="59"/>
      <c r="W205" s="59"/>
      <c r="X205" s="59"/>
      <c r="Y205" s="59"/>
      <c r="Z205" s="59"/>
    </row>
    <row r="206" spans="1:26" ht="15.75" customHeight="1" x14ac:dyDescent="0.3">
      <c r="A206" s="58">
        <v>2021</v>
      </c>
      <c r="B206" s="58">
        <v>710</v>
      </c>
      <c r="C206" s="59" t="s">
        <v>425</v>
      </c>
      <c r="D206" s="58">
        <v>18</v>
      </c>
      <c r="E206" s="58">
        <v>45</v>
      </c>
      <c r="F206" s="58">
        <v>1171</v>
      </c>
      <c r="G206" s="58">
        <v>1510</v>
      </c>
      <c r="H206" s="58">
        <v>2</v>
      </c>
      <c r="I206" s="58">
        <v>449</v>
      </c>
      <c r="J206" s="58">
        <v>6165</v>
      </c>
      <c r="K206" s="58">
        <v>9360</v>
      </c>
      <c r="L206" s="59"/>
      <c r="M206" s="59"/>
      <c r="N206" s="59"/>
      <c r="O206" s="59"/>
      <c r="P206" s="59"/>
      <c r="Q206" s="59"/>
      <c r="R206" s="59"/>
      <c r="S206" s="59"/>
      <c r="T206" s="59"/>
      <c r="U206" s="59"/>
      <c r="V206" s="59"/>
      <c r="W206" s="59"/>
      <c r="X206" s="59"/>
      <c r="Y206" s="59"/>
      <c r="Z206" s="59"/>
    </row>
    <row r="207" spans="1:26" ht="15.75" customHeight="1" x14ac:dyDescent="0.3">
      <c r="A207" s="58">
        <v>2021</v>
      </c>
      <c r="B207" s="58">
        <v>720</v>
      </c>
      <c r="C207" s="59" t="s">
        <v>426</v>
      </c>
      <c r="D207" s="58">
        <v>1</v>
      </c>
      <c r="E207" s="58">
        <v>3</v>
      </c>
      <c r="F207" s="58">
        <v>384</v>
      </c>
      <c r="G207" s="58">
        <v>54</v>
      </c>
      <c r="H207" s="58">
        <v>0</v>
      </c>
      <c r="I207" s="58">
        <v>78</v>
      </c>
      <c r="J207" s="58">
        <v>1056</v>
      </c>
      <c r="K207" s="58">
        <v>1576</v>
      </c>
      <c r="L207" s="59"/>
      <c r="M207" s="59"/>
      <c r="N207" s="59"/>
      <c r="O207" s="59"/>
      <c r="P207" s="59"/>
      <c r="Q207" s="59"/>
      <c r="R207" s="59"/>
      <c r="S207" s="59"/>
      <c r="T207" s="59"/>
      <c r="U207" s="59"/>
      <c r="V207" s="59"/>
      <c r="W207" s="59"/>
      <c r="X207" s="59"/>
      <c r="Y207" s="59"/>
      <c r="Z207" s="59"/>
    </row>
    <row r="208" spans="1:26" ht="15.75" customHeight="1" x14ac:dyDescent="0.3">
      <c r="A208" s="58">
        <v>2021</v>
      </c>
      <c r="B208" s="58">
        <v>730</v>
      </c>
      <c r="C208" s="59" t="s">
        <v>427</v>
      </c>
      <c r="D208" s="58">
        <v>20</v>
      </c>
      <c r="E208" s="58">
        <v>14</v>
      </c>
      <c r="F208" s="58">
        <v>1357</v>
      </c>
      <c r="G208" s="58">
        <v>484</v>
      </c>
      <c r="H208" s="58">
        <v>0</v>
      </c>
      <c r="I208" s="58">
        <v>289</v>
      </c>
      <c r="J208" s="58">
        <v>2108</v>
      </c>
      <c r="K208" s="58">
        <v>4272</v>
      </c>
      <c r="L208" s="59"/>
      <c r="M208" s="59"/>
      <c r="N208" s="59"/>
      <c r="O208" s="59"/>
      <c r="P208" s="59"/>
      <c r="Q208" s="59"/>
      <c r="R208" s="59"/>
      <c r="S208" s="59"/>
      <c r="T208" s="59"/>
      <c r="U208" s="59"/>
      <c r="V208" s="59"/>
      <c r="W208" s="59"/>
      <c r="X208" s="59"/>
      <c r="Y208" s="59"/>
      <c r="Z208" s="59"/>
    </row>
    <row r="209" spans="1:26" ht="15.75" customHeight="1" x14ac:dyDescent="0.3">
      <c r="A209" s="58">
        <v>2021</v>
      </c>
      <c r="B209" s="59" t="s">
        <v>428</v>
      </c>
      <c r="C209" s="59" t="s">
        <v>429</v>
      </c>
      <c r="D209" s="58">
        <v>2</v>
      </c>
      <c r="E209" s="58">
        <v>65</v>
      </c>
      <c r="F209" s="58">
        <v>349</v>
      </c>
      <c r="G209" s="58">
        <v>141</v>
      </c>
      <c r="H209" s="58">
        <v>1</v>
      </c>
      <c r="I209" s="58">
        <v>114</v>
      </c>
      <c r="J209" s="58">
        <v>425</v>
      </c>
      <c r="K209" s="58">
        <v>1097</v>
      </c>
      <c r="L209" s="59"/>
      <c r="M209" s="59"/>
      <c r="N209" s="59"/>
      <c r="O209" s="59"/>
      <c r="P209" s="59"/>
      <c r="Q209" s="59"/>
      <c r="R209" s="59"/>
      <c r="S209" s="59"/>
      <c r="T209" s="59"/>
      <c r="U209" s="59"/>
      <c r="V209" s="59"/>
      <c r="W209" s="59"/>
      <c r="X209" s="59"/>
      <c r="Y209" s="59"/>
      <c r="Z209" s="59"/>
    </row>
    <row r="210" spans="1:26" ht="15.75" customHeight="1" x14ac:dyDescent="0.3">
      <c r="A210" s="58">
        <v>2021</v>
      </c>
      <c r="B210" s="59" t="s">
        <v>430</v>
      </c>
      <c r="C210" s="59" t="s">
        <v>431</v>
      </c>
      <c r="D210" s="58">
        <v>1</v>
      </c>
      <c r="E210" s="58">
        <v>3</v>
      </c>
      <c r="F210" s="58">
        <v>230</v>
      </c>
      <c r="G210" s="58">
        <v>46</v>
      </c>
      <c r="H210" s="58">
        <v>0</v>
      </c>
      <c r="I210" s="58">
        <v>41</v>
      </c>
      <c r="J210" s="58">
        <v>104</v>
      </c>
      <c r="K210" s="58">
        <v>425</v>
      </c>
      <c r="L210" s="59"/>
      <c r="M210" s="59"/>
      <c r="N210" s="59"/>
      <c r="O210" s="59"/>
      <c r="P210" s="59"/>
      <c r="Q210" s="59"/>
      <c r="R210" s="59"/>
      <c r="S210" s="59"/>
      <c r="T210" s="59"/>
      <c r="U210" s="59"/>
      <c r="V210" s="59"/>
      <c r="W210" s="59"/>
      <c r="X210" s="59"/>
      <c r="Y210" s="59"/>
      <c r="Z210" s="59"/>
    </row>
    <row r="211" spans="1:26" ht="15.75" customHeight="1" x14ac:dyDescent="0.3">
      <c r="A211" s="58">
        <v>2021</v>
      </c>
      <c r="B211" s="59" t="s">
        <v>432</v>
      </c>
      <c r="C211" s="59" t="s">
        <v>433</v>
      </c>
      <c r="D211" s="58">
        <v>0</v>
      </c>
      <c r="E211" s="58">
        <v>32</v>
      </c>
      <c r="F211" s="58">
        <v>329</v>
      </c>
      <c r="G211" s="58">
        <v>297</v>
      </c>
      <c r="H211" s="58">
        <v>0</v>
      </c>
      <c r="I211" s="58">
        <v>122</v>
      </c>
      <c r="J211" s="58">
        <v>1028</v>
      </c>
      <c r="K211" s="58">
        <v>1808</v>
      </c>
      <c r="L211" s="59"/>
      <c r="M211" s="59"/>
      <c r="N211" s="59"/>
      <c r="O211" s="59"/>
      <c r="P211" s="59"/>
      <c r="Q211" s="59"/>
      <c r="R211" s="59"/>
      <c r="S211" s="59"/>
      <c r="T211" s="59"/>
      <c r="U211" s="59"/>
      <c r="V211" s="59"/>
      <c r="W211" s="59"/>
      <c r="X211" s="59"/>
      <c r="Y211" s="59"/>
      <c r="Z211" s="59"/>
    </row>
    <row r="212" spans="1:26" ht="15.75" customHeight="1" x14ac:dyDescent="0.3">
      <c r="A212" s="58">
        <v>2021</v>
      </c>
      <c r="B212" s="59" t="s">
        <v>434</v>
      </c>
      <c r="C212" s="59" t="s">
        <v>435</v>
      </c>
      <c r="D212" s="58">
        <v>4</v>
      </c>
      <c r="E212" s="58">
        <v>104</v>
      </c>
      <c r="F212" s="58">
        <v>34</v>
      </c>
      <c r="G212" s="58">
        <v>98</v>
      </c>
      <c r="H212" s="58">
        <v>1</v>
      </c>
      <c r="I212" s="58">
        <v>53</v>
      </c>
      <c r="J212" s="58">
        <v>1583</v>
      </c>
      <c r="K212" s="58">
        <v>1877</v>
      </c>
      <c r="L212" s="59"/>
      <c r="M212" s="59"/>
      <c r="N212" s="59"/>
      <c r="O212" s="59"/>
      <c r="P212" s="59"/>
      <c r="Q212" s="59"/>
      <c r="R212" s="59"/>
      <c r="S212" s="59"/>
      <c r="T212" s="59"/>
      <c r="U212" s="59"/>
      <c r="V212" s="59"/>
      <c r="W212" s="59"/>
      <c r="X212" s="59"/>
      <c r="Y212" s="59"/>
      <c r="Z212" s="59"/>
    </row>
    <row r="213" spans="1:26" ht="15.75" customHeight="1" x14ac:dyDescent="0.3">
      <c r="A213" s="58">
        <v>2021</v>
      </c>
      <c r="B213" s="59" t="s">
        <v>436</v>
      </c>
      <c r="C213" s="59" t="s">
        <v>437</v>
      </c>
      <c r="D213" s="58">
        <v>1</v>
      </c>
      <c r="E213" s="58">
        <v>56</v>
      </c>
      <c r="F213" s="58">
        <v>52</v>
      </c>
      <c r="G213" s="58">
        <v>51</v>
      </c>
      <c r="H213" s="58">
        <v>1</v>
      </c>
      <c r="I213" s="58">
        <v>71</v>
      </c>
      <c r="J213" s="58">
        <v>593</v>
      </c>
      <c r="K213" s="58">
        <v>825</v>
      </c>
      <c r="L213" s="59"/>
      <c r="M213" s="59"/>
      <c r="N213" s="59"/>
      <c r="O213" s="59"/>
      <c r="P213" s="59"/>
      <c r="Q213" s="59"/>
      <c r="R213" s="59"/>
      <c r="S213" s="59"/>
      <c r="T213" s="59"/>
      <c r="U213" s="59"/>
      <c r="V213" s="59"/>
      <c r="W213" s="59"/>
      <c r="X213" s="59"/>
      <c r="Y213" s="59"/>
      <c r="Z213" s="59"/>
    </row>
    <row r="214" spans="1:26" ht="15.75" customHeight="1" x14ac:dyDescent="0.3">
      <c r="A214" s="58">
        <v>2021</v>
      </c>
      <c r="B214" s="59" t="s">
        <v>438</v>
      </c>
      <c r="C214" s="59" t="s">
        <v>439</v>
      </c>
      <c r="D214" s="58">
        <v>0</v>
      </c>
      <c r="E214" s="58">
        <v>15</v>
      </c>
      <c r="F214" s="58">
        <v>88</v>
      </c>
      <c r="G214" s="58">
        <v>53</v>
      </c>
      <c r="H214" s="58">
        <v>0</v>
      </c>
      <c r="I214" s="58">
        <v>67</v>
      </c>
      <c r="J214" s="58">
        <v>861</v>
      </c>
      <c r="K214" s="58">
        <v>1084</v>
      </c>
      <c r="L214" s="59"/>
      <c r="M214" s="59"/>
      <c r="N214" s="59"/>
      <c r="O214" s="59"/>
      <c r="P214" s="59"/>
      <c r="Q214" s="59"/>
      <c r="R214" s="59"/>
      <c r="S214" s="59"/>
      <c r="T214" s="59"/>
      <c r="U214" s="59"/>
      <c r="V214" s="59"/>
      <c r="W214" s="59"/>
      <c r="X214" s="59"/>
      <c r="Y214" s="59"/>
      <c r="Z214" s="59"/>
    </row>
    <row r="215" spans="1:26" ht="15.75" customHeight="1" x14ac:dyDescent="0.3">
      <c r="A215" s="58">
        <v>2021</v>
      </c>
      <c r="B215" s="59" t="s">
        <v>440</v>
      </c>
      <c r="C215" s="59" t="s">
        <v>441</v>
      </c>
      <c r="D215" s="58">
        <v>3</v>
      </c>
      <c r="E215" s="58">
        <v>1</v>
      </c>
      <c r="F215" s="58">
        <v>34</v>
      </c>
      <c r="G215" s="58">
        <v>41</v>
      </c>
      <c r="H215" s="58">
        <v>0</v>
      </c>
      <c r="I215" s="58">
        <v>33</v>
      </c>
      <c r="J215" s="58">
        <v>326</v>
      </c>
      <c r="K215" s="58">
        <v>438</v>
      </c>
      <c r="L215" s="59"/>
      <c r="M215" s="59"/>
      <c r="N215" s="59"/>
      <c r="O215" s="59"/>
      <c r="P215" s="59"/>
      <c r="Q215" s="59"/>
      <c r="R215" s="59"/>
      <c r="S215" s="59"/>
      <c r="T215" s="59"/>
      <c r="U215" s="59"/>
      <c r="V215" s="59"/>
      <c r="W215" s="59"/>
      <c r="X215" s="59"/>
      <c r="Y215" s="59"/>
      <c r="Z215" s="59"/>
    </row>
    <row r="216" spans="1:26" ht="15.75" customHeight="1" x14ac:dyDescent="0.3">
      <c r="A216" s="58">
        <v>2021</v>
      </c>
      <c r="B216" s="58">
        <v>740</v>
      </c>
      <c r="C216" s="59" t="s">
        <v>442</v>
      </c>
      <c r="D216" s="58">
        <v>48</v>
      </c>
      <c r="E216" s="58">
        <v>370</v>
      </c>
      <c r="F216" s="58">
        <v>10483</v>
      </c>
      <c r="G216" s="58">
        <v>2856</v>
      </c>
      <c r="H216" s="58">
        <v>29</v>
      </c>
      <c r="I216" s="58">
        <v>1167</v>
      </c>
      <c r="J216" s="58">
        <v>8018</v>
      </c>
      <c r="K216" s="58">
        <v>22971</v>
      </c>
      <c r="L216" s="59"/>
      <c r="M216" s="59"/>
      <c r="N216" s="59"/>
      <c r="O216" s="59"/>
      <c r="P216" s="59"/>
      <c r="Q216" s="59"/>
      <c r="R216" s="59"/>
      <c r="S216" s="59"/>
      <c r="T216" s="59"/>
      <c r="U216" s="59"/>
      <c r="V216" s="59"/>
      <c r="W216" s="59"/>
      <c r="X216" s="59"/>
      <c r="Y216" s="59"/>
      <c r="Z216" s="59"/>
    </row>
    <row r="217" spans="1:26" ht="15.75" customHeight="1" x14ac:dyDescent="0.3">
      <c r="A217" s="58">
        <v>2021</v>
      </c>
      <c r="B217" s="59" t="s">
        <v>443</v>
      </c>
      <c r="C217" s="59" t="s">
        <v>444</v>
      </c>
      <c r="D217" s="58">
        <v>1</v>
      </c>
      <c r="E217" s="58">
        <v>0</v>
      </c>
      <c r="F217" s="58">
        <v>27</v>
      </c>
      <c r="G217" s="58">
        <v>20</v>
      </c>
      <c r="H217" s="58">
        <v>0</v>
      </c>
      <c r="I217" s="58">
        <v>7</v>
      </c>
      <c r="J217" s="58">
        <v>126</v>
      </c>
      <c r="K217" s="58">
        <v>181</v>
      </c>
      <c r="L217" s="59"/>
      <c r="M217" s="59"/>
      <c r="N217" s="59"/>
      <c r="O217" s="59"/>
      <c r="P217" s="59"/>
      <c r="Q217" s="59"/>
      <c r="R217" s="59"/>
      <c r="S217" s="59"/>
      <c r="T217" s="59"/>
      <c r="U217" s="59"/>
      <c r="V217" s="59"/>
      <c r="W217" s="59"/>
      <c r="X217" s="59"/>
      <c r="Y217" s="59"/>
      <c r="Z217" s="59"/>
    </row>
    <row r="218" spans="1:26" ht="15.75" customHeight="1" x14ac:dyDescent="0.3">
      <c r="A218" s="58">
        <v>2021</v>
      </c>
      <c r="B218" s="58">
        <v>750</v>
      </c>
      <c r="C218" s="59" t="s">
        <v>445</v>
      </c>
      <c r="D218" s="58">
        <v>0</v>
      </c>
      <c r="E218" s="58">
        <v>8</v>
      </c>
      <c r="F218" s="58">
        <v>113</v>
      </c>
      <c r="G218" s="58">
        <v>260</v>
      </c>
      <c r="H218" s="58">
        <v>1</v>
      </c>
      <c r="I218" s="58">
        <v>101</v>
      </c>
      <c r="J218" s="58">
        <v>1590</v>
      </c>
      <c r="K218" s="58">
        <v>2073</v>
      </c>
      <c r="L218" s="59"/>
      <c r="M218" s="59"/>
      <c r="N218" s="59"/>
      <c r="O218" s="59"/>
      <c r="P218" s="59"/>
      <c r="Q218" s="59"/>
      <c r="R218" s="59"/>
      <c r="S218" s="59"/>
      <c r="T218" s="59"/>
      <c r="U218" s="59"/>
      <c r="V218" s="59"/>
      <c r="W218" s="59"/>
      <c r="X218" s="59"/>
      <c r="Y218" s="59"/>
      <c r="Z218" s="59"/>
    </row>
    <row r="219" spans="1:26" ht="15.75" customHeight="1" x14ac:dyDescent="0.3">
      <c r="A219" s="58">
        <v>2021</v>
      </c>
      <c r="B219" s="59" t="s">
        <v>446</v>
      </c>
      <c r="C219" s="59" t="s">
        <v>447</v>
      </c>
      <c r="D219" s="58">
        <v>7</v>
      </c>
      <c r="E219" s="58">
        <v>6</v>
      </c>
      <c r="F219" s="58">
        <v>501</v>
      </c>
      <c r="G219" s="58">
        <v>176</v>
      </c>
      <c r="H219" s="58">
        <v>1</v>
      </c>
      <c r="I219" s="58">
        <v>21</v>
      </c>
      <c r="J219" s="58">
        <v>12</v>
      </c>
      <c r="K219" s="58">
        <v>724</v>
      </c>
      <c r="L219" s="59"/>
      <c r="M219" s="59"/>
      <c r="N219" s="59"/>
      <c r="O219" s="59"/>
      <c r="P219" s="59"/>
      <c r="Q219" s="59"/>
      <c r="R219" s="59"/>
      <c r="S219" s="59"/>
      <c r="T219" s="59"/>
      <c r="U219" s="59"/>
      <c r="V219" s="59"/>
      <c r="W219" s="59"/>
      <c r="X219" s="59"/>
      <c r="Y219" s="59"/>
      <c r="Z219" s="59"/>
    </row>
    <row r="220" spans="1:26" ht="15.75" customHeight="1" x14ac:dyDescent="0.3">
      <c r="A220" s="58">
        <v>2021</v>
      </c>
      <c r="B220" s="59" t="s">
        <v>448</v>
      </c>
      <c r="C220" s="59" t="s">
        <v>449</v>
      </c>
      <c r="D220" s="58">
        <v>0</v>
      </c>
      <c r="E220" s="58">
        <v>0</v>
      </c>
      <c r="F220" s="58">
        <v>554</v>
      </c>
      <c r="G220" s="58">
        <v>109</v>
      </c>
      <c r="H220" s="58">
        <v>0</v>
      </c>
      <c r="I220" s="58">
        <v>31</v>
      </c>
      <c r="J220" s="58">
        <v>1</v>
      </c>
      <c r="K220" s="58">
        <v>695</v>
      </c>
      <c r="L220" s="59"/>
      <c r="M220" s="59"/>
      <c r="N220" s="59"/>
      <c r="O220" s="59"/>
      <c r="P220" s="59"/>
      <c r="Q220" s="59"/>
      <c r="R220" s="59"/>
      <c r="S220" s="59"/>
      <c r="T220" s="59"/>
      <c r="U220" s="59"/>
      <c r="V220" s="59"/>
      <c r="W220" s="59"/>
      <c r="X220" s="59"/>
      <c r="Y220" s="59"/>
      <c r="Z220" s="59"/>
    </row>
    <row r="221" spans="1:26" ht="15.75" customHeight="1" x14ac:dyDescent="0.3">
      <c r="A221" s="58">
        <v>2021</v>
      </c>
      <c r="B221" s="59" t="s">
        <v>450</v>
      </c>
      <c r="C221" s="59" t="s">
        <v>451</v>
      </c>
      <c r="D221" s="58">
        <v>4</v>
      </c>
      <c r="E221" s="58">
        <v>295</v>
      </c>
      <c r="F221" s="58">
        <v>372</v>
      </c>
      <c r="G221" s="58">
        <v>55</v>
      </c>
      <c r="H221" s="58">
        <v>0</v>
      </c>
      <c r="I221" s="58">
        <v>51</v>
      </c>
      <c r="J221" s="58">
        <v>25</v>
      </c>
      <c r="K221" s="58">
        <v>802</v>
      </c>
      <c r="L221" s="59"/>
      <c r="M221" s="59"/>
      <c r="N221" s="59"/>
      <c r="O221" s="59"/>
      <c r="P221" s="59"/>
      <c r="Q221" s="59"/>
      <c r="R221" s="59"/>
      <c r="S221" s="59"/>
      <c r="T221" s="59"/>
      <c r="U221" s="59"/>
      <c r="V221" s="59"/>
      <c r="W221" s="59"/>
      <c r="X221" s="59"/>
      <c r="Y221" s="59"/>
      <c r="Z221" s="59"/>
    </row>
    <row r="222" spans="1:26" ht="15.75" customHeight="1" x14ac:dyDescent="0.3">
      <c r="A222" s="58">
        <v>2021</v>
      </c>
      <c r="B222" s="59" t="s">
        <v>452</v>
      </c>
      <c r="C222" s="59" t="s">
        <v>453</v>
      </c>
      <c r="D222" s="58">
        <v>1</v>
      </c>
      <c r="E222" s="58">
        <v>28</v>
      </c>
      <c r="F222" s="58">
        <v>318</v>
      </c>
      <c r="G222" s="58">
        <v>182</v>
      </c>
      <c r="H222" s="58">
        <v>1</v>
      </c>
      <c r="I222" s="58">
        <v>65</v>
      </c>
      <c r="J222" s="58">
        <v>671</v>
      </c>
      <c r="K222" s="58">
        <v>1266</v>
      </c>
      <c r="L222" s="59"/>
      <c r="M222" s="59"/>
      <c r="N222" s="59"/>
      <c r="O222" s="59"/>
      <c r="P222" s="59"/>
      <c r="Q222" s="59"/>
      <c r="R222" s="59"/>
      <c r="S222" s="59"/>
      <c r="T222" s="59"/>
      <c r="U222" s="59"/>
      <c r="V222" s="59"/>
      <c r="W222" s="59"/>
      <c r="X222" s="59"/>
      <c r="Y222" s="59"/>
      <c r="Z222" s="59"/>
    </row>
    <row r="223" spans="1:26" ht="15.75" customHeight="1" x14ac:dyDescent="0.3">
      <c r="A223" s="58">
        <v>2021</v>
      </c>
      <c r="B223" s="59" t="s">
        <v>454</v>
      </c>
      <c r="C223" s="59" t="s">
        <v>455</v>
      </c>
      <c r="D223" s="58">
        <v>2</v>
      </c>
      <c r="E223" s="58">
        <v>5</v>
      </c>
      <c r="F223" s="58">
        <v>4</v>
      </c>
      <c r="G223" s="58">
        <v>4</v>
      </c>
      <c r="H223" s="58">
        <v>0</v>
      </c>
      <c r="I223" s="58">
        <v>14</v>
      </c>
      <c r="J223" s="58">
        <v>111</v>
      </c>
      <c r="K223" s="58">
        <v>140</v>
      </c>
      <c r="L223" s="59"/>
      <c r="M223" s="59"/>
      <c r="N223" s="59"/>
      <c r="O223" s="59"/>
      <c r="P223" s="59"/>
      <c r="Q223" s="59"/>
      <c r="R223" s="59"/>
      <c r="S223" s="59"/>
      <c r="T223" s="59"/>
      <c r="U223" s="59"/>
      <c r="V223" s="59"/>
      <c r="W223" s="59"/>
      <c r="X223" s="59"/>
      <c r="Y223" s="59"/>
      <c r="Z223" s="59"/>
    </row>
    <row r="224" spans="1:26" ht="15.75" customHeight="1" x14ac:dyDescent="0.3">
      <c r="A224" s="58">
        <v>2021</v>
      </c>
      <c r="B224" s="59" t="s">
        <v>456</v>
      </c>
      <c r="C224" s="59" t="s">
        <v>457</v>
      </c>
      <c r="D224" s="58">
        <v>3</v>
      </c>
      <c r="E224" s="58">
        <v>155</v>
      </c>
      <c r="F224" s="58">
        <v>31</v>
      </c>
      <c r="G224" s="58">
        <v>33</v>
      </c>
      <c r="H224" s="58">
        <v>1</v>
      </c>
      <c r="I224" s="58">
        <v>26</v>
      </c>
      <c r="J224" s="58">
        <v>320</v>
      </c>
      <c r="K224" s="58">
        <v>569</v>
      </c>
      <c r="L224" s="59"/>
      <c r="M224" s="59"/>
      <c r="N224" s="59"/>
      <c r="O224" s="59"/>
      <c r="P224" s="59"/>
      <c r="Q224" s="59"/>
      <c r="R224" s="59"/>
      <c r="S224" s="59"/>
      <c r="T224" s="59"/>
      <c r="U224" s="59"/>
      <c r="V224" s="59"/>
      <c r="W224" s="59"/>
      <c r="X224" s="59"/>
      <c r="Y224" s="59"/>
      <c r="Z224" s="59"/>
    </row>
    <row r="225" spans="1:26" ht="15.75" customHeight="1" x14ac:dyDescent="0.3">
      <c r="A225" s="58">
        <v>2021</v>
      </c>
      <c r="B225" s="59" t="s">
        <v>458</v>
      </c>
      <c r="C225" s="59" t="s">
        <v>459</v>
      </c>
      <c r="D225" s="58">
        <v>1</v>
      </c>
      <c r="E225" s="58">
        <v>12</v>
      </c>
      <c r="F225" s="58">
        <v>28</v>
      </c>
      <c r="G225" s="58">
        <v>34</v>
      </c>
      <c r="H225" s="58">
        <v>0</v>
      </c>
      <c r="I225" s="58">
        <v>15</v>
      </c>
      <c r="J225" s="58">
        <v>215</v>
      </c>
      <c r="K225" s="58">
        <v>305</v>
      </c>
      <c r="L225" s="59"/>
      <c r="M225" s="59"/>
      <c r="N225" s="59"/>
      <c r="O225" s="59"/>
      <c r="P225" s="59"/>
      <c r="Q225" s="59"/>
      <c r="R225" s="59"/>
      <c r="S225" s="59"/>
      <c r="T225" s="59"/>
      <c r="U225" s="59"/>
      <c r="V225" s="59"/>
      <c r="W225" s="59"/>
      <c r="X225" s="59"/>
      <c r="Y225" s="59"/>
      <c r="Z225" s="59"/>
    </row>
    <row r="226" spans="1:26" ht="15.75" customHeight="1" x14ac:dyDescent="0.3">
      <c r="A226" s="58">
        <v>2021</v>
      </c>
      <c r="B226" s="58">
        <v>760</v>
      </c>
      <c r="C226" s="59" t="s">
        <v>460</v>
      </c>
      <c r="D226" s="58">
        <v>55</v>
      </c>
      <c r="E226" s="58">
        <v>324</v>
      </c>
      <c r="F226" s="58">
        <v>570</v>
      </c>
      <c r="G226" s="58">
        <v>2968</v>
      </c>
      <c r="H226" s="58">
        <v>10</v>
      </c>
      <c r="I226" s="58">
        <v>660</v>
      </c>
      <c r="J226" s="58">
        <v>10586</v>
      </c>
      <c r="K226" s="58">
        <v>15173</v>
      </c>
      <c r="L226" s="59"/>
      <c r="M226" s="59"/>
      <c r="N226" s="59"/>
      <c r="O226" s="59"/>
      <c r="P226" s="59"/>
      <c r="Q226" s="59"/>
      <c r="R226" s="59"/>
      <c r="S226" s="59"/>
      <c r="T226" s="59"/>
      <c r="U226" s="59"/>
      <c r="V226" s="59"/>
      <c r="W226" s="59"/>
      <c r="X226" s="59"/>
      <c r="Y226" s="59"/>
      <c r="Z226" s="59"/>
    </row>
    <row r="227" spans="1:26" ht="15.75" customHeight="1" x14ac:dyDescent="0.3">
      <c r="A227" s="58">
        <v>2021</v>
      </c>
      <c r="B227" s="59" t="s">
        <v>461</v>
      </c>
      <c r="C227" s="59" t="s">
        <v>462</v>
      </c>
      <c r="D227" s="58">
        <v>0</v>
      </c>
      <c r="E227" s="58">
        <v>0</v>
      </c>
      <c r="F227" s="58">
        <v>98</v>
      </c>
      <c r="G227" s="58">
        <v>247</v>
      </c>
      <c r="H227" s="58">
        <v>0</v>
      </c>
      <c r="I227" s="58">
        <v>4</v>
      </c>
      <c r="J227" s="58">
        <v>0</v>
      </c>
      <c r="K227" s="58">
        <v>349</v>
      </c>
      <c r="L227" s="59"/>
      <c r="M227" s="59"/>
      <c r="N227" s="59"/>
      <c r="O227" s="59"/>
      <c r="P227" s="59"/>
      <c r="Q227" s="59"/>
      <c r="R227" s="59"/>
      <c r="S227" s="59"/>
      <c r="T227" s="59"/>
      <c r="U227" s="59"/>
      <c r="V227" s="59"/>
      <c r="W227" s="59"/>
      <c r="X227" s="59"/>
      <c r="Y227" s="59"/>
      <c r="Z227" s="59"/>
    </row>
    <row r="228" spans="1:26" ht="15.75" customHeight="1" x14ac:dyDescent="0.3">
      <c r="A228" s="58">
        <v>2021</v>
      </c>
      <c r="B228" s="59" t="s">
        <v>463</v>
      </c>
      <c r="C228" s="59" t="s">
        <v>464</v>
      </c>
      <c r="D228" s="58">
        <v>2</v>
      </c>
      <c r="E228" s="58">
        <v>11</v>
      </c>
      <c r="F228" s="58">
        <v>520</v>
      </c>
      <c r="G228" s="58">
        <v>169</v>
      </c>
      <c r="H228" s="58">
        <v>1</v>
      </c>
      <c r="I228" s="58">
        <v>32</v>
      </c>
      <c r="J228" s="58">
        <v>21</v>
      </c>
      <c r="K228" s="58">
        <v>756</v>
      </c>
      <c r="L228" s="59"/>
      <c r="M228" s="59"/>
      <c r="N228" s="59"/>
      <c r="O228" s="59"/>
      <c r="P228" s="59"/>
      <c r="Q228" s="59"/>
      <c r="R228" s="59"/>
      <c r="S228" s="59"/>
      <c r="T228" s="59"/>
      <c r="U228" s="59"/>
      <c r="V228" s="59"/>
      <c r="W228" s="59"/>
      <c r="X228" s="59"/>
      <c r="Y228" s="59"/>
      <c r="Z228" s="59"/>
    </row>
    <row r="229" spans="1:26" ht="15.75" customHeight="1" x14ac:dyDescent="0.3">
      <c r="A229" s="58">
        <v>2021</v>
      </c>
      <c r="B229" s="59" t="s">
        <v>465</v>
      </c>
      <c r="C229" s="59" t="s">
        <v>466</v>
      </c>
      <c r="D229" s="58">
        <v>1</v>
      </c>
      <c r="E229" s="58">
        <v>97</v>
      </c>
      <c r="F229" s="58">
        <v>105</v>
      </c>
      <c r="G229" s="58">
        <v>66</v>
      </c>
      <c r="H229" s="58">
        <v>0</v>
      </c>
      <c r="I229" s="58">
        <v>46</v>
      </c>
      <c r="J229" s="58">
        <v>271</v>
      </c>
      <c r="K229" s="58">
        <v>586</v>
      </c>
      <c r="L229" s="59"/>
      <c r="M229" s="59"/>
      <c r="N229" s="59"/>
      <c r="O229" s="59"/>
      <c r="P229" s="59"/>
      <c r="Q229" s="59"/>
      <c r="R229" s="59"/>
      <c r="S229" s="59"/>
      <c r="T229" s="59"/>
      <c r="U229" s="59"/>
      <c r="V229" s="59"/>
      <c r="W229" s="59"/>
      <c r="X229" s="59"/>
      <c r="Y229" s="59"/>
      <c r="Z229" s="59"/>
    </row>
    <row r="230" spans="1:26" ht="15.75" customHeight="1" x14ac:dyDescent="0.3">
      <c r="A230" s="58">
        <v>2021</v>
      </c>
      <c r="B230" s="59" t="s">
        <v>467</v>
      </c>
      <c r="C230" s="59" t="s">
        <v>468</v>
      </c>
      <c r="D230" s="58">
        <v>0</v>
      </c>
      <c r="E230" s="58">
        <v>20</v>
      </c>
      <c r="F230" s="58">
        <v>40</v>
      </c>
      <c r="G230" s="58">
        <v>19</v>
      </c>
      <c r="H230" s="58">
        <v>0</v>
      </c>
      <c r="I230" s="58">
        <v>15</v>
      </c>
      <c r="J230" s="58">
        <v>294</v>
      </c>
      <c r="K230" s="58">
        <v>388</v>
      </c>
      <c r="L230" s="59"/>
      <c r="M230" s="59"/>
      <c r="N230" s="59"/>
      <c r="O230" s="59"/>
      <c r="P230" s="59"/>
      <c r="Q230" s="59"/>
      <c r="R230" s="59"/>
      <c r="S230" s="59"/>
      <c r="T230" s="59"/>
      <c r="U230" s="59"/>
      <c r="V230" s="59"/>
      <c r="W230" s="59"/>
      <c r="X230" s="59"/>
      <c r="Y230" s="59"/>
      <c r="Z230" s="59"/>
    </row>
    <row r="231" spans="1:26" ht="15.75" customHeight="1" x14ac:dyDescent="0.3">
      <c r="A231" s="58">
        <v>2021</v>
      </c>
      <c r="B231" s="58">
        <v>770</v>
      </c>
      <c r="C231" s="59" t="s">
        <v>469</v>
      </c>
      <c r="D231" s="58">
        <v>198</v>
      </c>
      <c r="E231" s="58">
        <v>60</v>
      </c>
      <c r="F231" s="58">
        <v>2360</v>
      </c>
      <c r="G231" s="58">
        <v>895</v>
      </c>
      <c r="H231" s="58">
        <v>12</v>
      </c>
      <c r="I231" s="58">
        <v>393</v>
      </c>
      <c r="J231" s="58">
        <v>2706</v>
      </c>
      <c r="K231" s="58">
        <v>6624</v>
      </c>
      <c r="L231" s="59"/>
      <c r="M231" s="59"/>
      <c r="N231" s="59"/>
      <c r="O231" s="59"/>
      <c r="P231" s="59"/>
      <c r="Q231" s="59"/>
      <c r="R231" s="59"/>
      <c r="S231" s="59"/>
      <c r="T231" s="59"/>
      <c r="U231" s="59"/>
      <c r="V231" s="59"/>
      <c r="W231" s="59"/>
      <c r="X231" s="59"/>
      <c r="Y231" s="59"/>
      <c r="Z231" s="59"/>
    </row>
    <row r="232" spans="1:26" ht="15.75" customHeight="1" x14ac:dyDescent="0.3">
      <c r="A232" s="58">
        <v>2021</v>
      </c>
      <c r="B232" s="59" t="s">
        <v>470</v>
      </c>
      <c r="C232" s="59" t="s">
        <v>471</v>
      </c>
      <c r="D232" s="58">
        <v>0</v>
      </c>
      <c r="E232" s="58">
        <v>0</v>
      </c>
      <c r="F232" s="58">
        <v>161</v>
      </c>
      <c r="G232" s="58">
        <v>18</v>
      </c>
      <c r="H232" s="58">
        <v>0</v>
      </c>
      <c r="I232" s="58">
        <v>8</v>
      </c>
      <c r="J232" s="58">
        <v>9</v>
      </c>
      <c r="K232" s="58">
        <v>196</v>
      </c>
      <c r="L232" s="59"/>
      <c r="M232" s="59"/>
      <c r="N232" s="59"/>
      <c r="O232" s="59"/>
      <c r="P232" s="59"/>
      <c r="Q232" s="59"/>
      <c r="R232" s="59"/>
      <c r="S232" s="59"/>
      <c r="T232" s="59"/>
      <c r="U232" s="59"/>
      <c r="V232" s="59"/>
      <c r="W232" s="59"/>
      <c r="X232" s="59"/>
      <c r="Y232" s="59"/>
      <c r="Z232" s="59"/>
    </row>
    <row r="233" spans="1:26" ht="15.75" customHeight="1" x14ac:dyDescent="0.3">
      <c r="A233" s="58">
        <v>2021</v>
      </c>
      <c r="B233" s="59" t="s">
        <v>472</v>
      </c>
      <c r="C233" s="59" t="s">
        <v>473</v>
      </c>
      <c r="D233" s="58">
        <v>2</v>
      </c>
      <c r="E233" s="58">
        <v>18</v>
      </c>
      <c r="F233" s="58">
        <v>109</v>
      </c>
      <c r="G233" s="58">
        <v>86</v>
      </c>
      <c r="H233" s="58">
        <v>0</v>
      </c>
      <c r="I233" s="58">
        <v>43</v>
      </c>
      <c r="J233" s="58">
        <v>573</v>
      </c>
      <c r="K233" s="58">
        <v>831</v>
      </c>
      <c r="L233" s="59"/>
      <c r="M233" s="59"/>
      <c r="N233" s="59"/>
      <c r="O233" s="59"/>
      <c r="P233" s="59"/>
      <c r="Q233" s="59"/>
      <c r="R233" s="59"/>
      <c r="S233" s="59"/>
      <c r="T233" s="59"/>
      <c r="U233" s="59"/>
      <c r="V233" s="59"/>
      <c r="W233" s="59"/>
      <c r="X233" s="59"/>
      <c r="Y233" s="59"/>
      <c r="Z233" s="59"/>
    </row>
    <row r="234" spans="1:26" ht="15.75" customHeight="1" x14ac:dyDescent="0.3">
      <c r="A234" s="58">
        <v>2021</v>
      </c>
      <c r="B234" s="58">
        <v>421</v>
      </c>
      <c r="C234" s="59" t="s">
        <v>474</v>
      </c>
      <c r="D234" s="58">
        <v>10</v>
      </c>
      <c r="E234" s="58">
        <v>64</v>
      </c>
      <c r="F234" s="58">
        <v>679</v>
      </c>
      <c r="G234" s="58">
        <v>218</v>
      </c>
      <c r="H234" s="58">
        <v>2</v>
      </c>
      <c r="I234" s="58">
        <v>90</v>
      </c>
      <c r="J234" s="58">
        <v>1526</v>
      </c>
      <c r="K234" s="58">
        <v>2589</v>
      </c>
      <c r="L234" s="59"/>
      <c r="M234" s="59"/>
      <c r="N234" s="59"/>
      <c r="O234" s="59"/>
      <c r="P234" s="59"/>
      <c r="Q234" s="59"/>
      <c r="R234" s="59"/>
      <c r="S234" s="59"/>
      <c r="T234" s="59"/>
      <c r="U234" s="59"/>
      <c r="V234" s="59"/>
      <c r="W234" s="59"/>
      <c r="X234" s="59"/>
      <c r="Y234" s="59"/>
      <c r="Z234" s="59"/>
    </row>
    <row r="235" spans="1:26" ht="15.75" customHeight="1" x14ac:dyDescent="0.3">
      <c r="A235" s="58">
        <v>2021</v>
      </c>
      <c r="B235" s="58">
        <v>780</v>
      </c>
      <c r="C235" s="59" t="s">
        <v>475</v>
      </c>
      <c r="D235" s="58">
        <v>8483</v>
      </c>
      <c r="E235" s="58">
        <v>136</v>
      </c>
      <c r="F235" s="58">
        <v>4748</v>
      </c>
      <c r="G235" s="58">
        <v>3964</v>
      </c>
      <c r="H235" s="58">
        <v>33</v>
      </c>
      <c r="I235" s="58">
        <v>1057</v>
      </c>
      <c r="J235" s="58">
        <v>2321</v>
      </c>
      <c r="K235" s="58">
        <v>20742</v>
      </c>
      <c r="L235" s="59"/>
      <c r="M235" s="59"/>
      <c r="N235" s="59"/>
      <c r="O235" s="59"/>
      <c r="P235" s="59"/>
      <c r="Q235" s="59"/>
      <c r="R235" s="59"/>
      <c r="S235" s="59"/>
      <c r="T235" s="59"/>
      <c r="U235" s="59"/>
      <c r="V235" s="59"/>
      <c r="W235" s="59"/>
      <c r="X235" s="59"/>
      <c r="Y235" s="59"/>
      <c r="Z235" s="59"/>
    </row>
    <row r="236" spans="1:26" ht="15.75" customHeight="1" x14ac:dyDescent="0.3">
      <c r="A236" s="58">
        <v>2021</v>
      </c>
      <c r="B236" s="58">
        <v>790</v>
      </c>
      <c r="C236" s="59" t="s">
        <v>476</v>
      </c>
      <c r="D236" s="58">
        <v>12</v>
      </c>
      <c r="E236" s="58">
        <v>56</v>
      </c>
      <c r="F236" s="58">
        <v>2094</v>
      </c>
      <c r="G236" s="58">
        <v>1656</v>
      </c>
      <c r="H236" s="58">
        <v>8</v>
      </c>
      <c r="I236" s="58">
        <v>695</v>
      </c>
      <c r="J236" s="58">
        <v>6475</v>
      </c>
      <c r="K236" s="58">
        <v>10996</v>
      </c>
      <c r="L236" s="59"/>
      <c r="M236" s="59"/>
      <c r="N236" s="59"/>
      <c r="O236" s="59"/>
      <c r="P236" s="59"/>
      <c r="Q236" s="59"/>
      <c r="R236" s="59"/>
      <c r="S236" s="59"/>
      <c r="T236" s="59"/>
      <c r="U236" s="59"/>
      <c r="V236" s="59"/>
      <c r="W236" s="59"/>
      <c r="X236" s="59"/>
      <c r="Y236" s="59"/>
      <c r="Z236" s="59"/>
    </row>
    <row r="237" spans="1:26" ht="15.75" customHeight="1" x14ac:dyDescent="0.3">
      <c r="A237" s="58">
        <v>2021</v>
      </c>
      <c r="B237" s="59" t="s">
        <v>477</v>
      </c>
      <c r="C237" s="59" t="s">
        <v>478</v>
      </c>
      <c r="D237" s="58">
        <v>25</v>
      </c>
      <c r="E237" s="58">
        <v>4</v>
      </c>
      <c r="F237" s="58">
        <v>838</v>
      </c>
      <c r="G237" s="58">
        <v>57</v>
      </c>
      <c r="H237" s="58">
        <v>2</v>
      </c>
      <c r="I237" s="58">
        <v>40</v>
      </c>
      <c r="J237" s="58">
        <v>46</v>
      </c>
      <c r="K237" s="58">
        <v>1012</v>
      </c>
      <c r="L237" s="59"/>
      <c r="M237" s="59"/>
      <c r="N237" s="59"/>
      <c r="O237" s="59"/>
      <c r="P237" s="59"/>
      <c r="Q237" s="59"/>
      <c r="R237" s="59"/>
      <c r="S237" s="59"/>
      <c r="T237" s="59"/>
      <c r="U237" s="59"/>
      <c r="V237" s="59"/>
      <c r="W237" s="59"/>
      <c r="X237" s="59"/>
      <c r="Y237" s="59"/>
      <c r="Z237" s="59"/>
    </row>
    <row r="238" spans="1:26" ht="15.75" customHeight="1" x14ac:dyDescent="0.3">
      <c r="A238" s="58">
        <v>2021</v>
      </c>
      <c r="B238" s="59" t="s">
        <v>479</v>
      </c>
      <c r="C238" s="59" t="s">
        <v>480</v>
      </c>
      <c r="D238" s="58">
        <v>3</v>
      </c>
      <c r="E238" s="58">
        <v>23</v>
      </c>
      <c r="F238" s="58">
        <v>130</v>
      </c>
      <c r="G238" s="58">
        <v>89</v>
      </c>
      <c r="H238" s="58">
        <v>2</v>
      </c>
      <c r="I238" s="58">
        <v>23</v>
      </c>
      <c r="J238" s="58">
        <v>465</v>
      </c>
      <c r="K238" s="58">
        <v>735</v>
      </c>
      <c r="L238" s="59"/>
      <c r="M238" s="59"/>
      <c r="N238" s="59"/>
      <c r="O238" s="59"/>
      <c r="P238" s="59"/>
      <c r="Q238" s="59"/>
      <c r="R238" s="59"/>
      <c r="S238" s="59"/>
      <c r="T238" s="59"/>
      <c r="U238" s="59"/>
      <c r="V238" s="59"/>
      <c r="W238" s="59"/>
      <c r="X238" s="59"/>
      <c r="Y238" s="59"/>
      <c r="Z238" s="59"/>
    </row>
    <row r="239" spans="1:26" ht="15.75" customHeight="1" x14ac:dyDescent="0.3">
      <c r="A239" s="58">
        <v>2021</v>
      </c>
      <c r="B239" s="58">
        <v>800</v>
      </c>
      <c r="C239" s="59" t="s">
        <v>481</v>
      </c>
      <c r="D239" s="58">
        <v>36</v>
      </c>
      <c r="E239" s="58">
        <v>168</v>
      </c>
      <c r="F239" s="58">
        <v>3242</v>
      </c>
      <c r="G239" s="58">
        <v>3675</v>
      </c>
      <c r="H239" s="58">
        <v>12</v>
      </c>
      <c r="I239" s="58">
        <v>1017</v>
      </c>
      <c r="J239" s="58">
        <v>9854</v>
      </c>
      <c r="K239" s="58">
        <v>18004</v>
      </c>
      <c r="L239" s="59"/>
      <c r="M239" s="59"/>
      <c r="N239" s="59"/>
      <c r="O239" s="59"/>
      <c r="P239" s="59"/>
      <c r="Q239" s="59"/>
      <c r="R239" s="59"/>
      <c r="S239" s="59"/>
      <c r="T239" s="59"/>
      <c r="U239" s="59"/>
      <c r="V239" s="59"/>
      <c r="W239" s="59"/>
      <c r="X239" s="59"/>
      <c r="Y239" s="59"/>
      <c r="Z239" s="59"/>
    </row>
    <row r="240" spans="1:26" ht="15.75" customHeight="1" x14ac:dyDescent="0.3">
      <c r="A240" s="58">
        <v>2021</v>
      </c>
      <c r="B240" s="59" t="s">
        <v>482</v>
      </c>
      <c r="C240" s="59" t="s">
        <v>483</v>
      </c>
      <c r="D240" s="58">
        <v>4</v>
      </c>
      <c r="E240" s="58">
        <v>3</v>
      </c>
      <c r="F240" s="58">
        <v>64</v>
      </c>
      <c r="G240" s="58">
        <v>52</v>
      </c>
      <c r="H240" s="58">
        <v>0</v>
      </c>
      <c r="I240" s="58">
        <v>33</v>
      </c>
      <c r="J240" s="58">
        <v>560</v>
      </c>
      <c r="K240" s="58">
        <v>716</v>
      </c>
      <c r="L240" s="59"/>
      <c r="M240" s="59"/>
      <c r="N240" s="59"/>
      <c r="O240" s="59"/>
      <c r="P240" s="59"/>
      <c r="Q240" s="59"/>
      <c r="R240" s="59"/>
      <c r="S240" s="59"/>
      <c r="T240" s="59"/>
      <c r="U240" s="59"/>
      <c r="V240" s="59"/>
      <c r="W240" s="59"/>
      <c r="X240" s="59"/>
      <c r="Y240" s="59"/>
      <c r="Z240" s="59"/>
    </row>
    <row r="241" spans="1:26" ht="15.75" customHeight="1" x14ac:dyDescent="0.3">
      <c r="A241" s="58">
        <v>2021</v>
      </c>
      <c r="B241" s="58">
        <v>810</v>
      </c>
      <c r="C241" s="59" t="s">
        <v>484</v>
      </c>
      <c r="D241" s="58">
        <v>12</v>
      </c>
      <c r="E241" s="58">
        <v>25</v>
      </c>
      <c r="F241" s="58">
        <v>886</v>
      </c>
      <c r="G241" s="58">
        <v>738</v>
      </c>
      <c r="H241" s="58">
        <v>3</v>
      </c>
      <c r="I241" s="58">
        <v>536</v>
      </c>
      <c r="J241" s="58">
        <v>5182</v>
      </c>
      <c r="K241" s="58">
        <v>7382</v>
      </c>
      <c r="L241" s="59"/>
      <c r="M241" s="59"/>
      <c r="N241" s="59"/>
      <c r="O241" s="59"/>
      <c r="P241" s="59"/>
      <c r="Q241" s="59"/>
      <c r="R241" s="59"/>
      <c r="S241" s="59"/>
      <c r="T241" s="59"/>
      <c r="U241" s="59"/>
      <c r="V241" s="59"/>
      <c r="W241" s="59"/>
      <c r="X241" s="59"/>
      <c r="Y241" s="59"/>
      <c r="Z241" s="59"/>
    </row>
    <row r="242" spans="1:26" ht="15.75" customHeight="1" x14ac:dyDescent="0.3">
      <c r="A242" s="58">
        <v>2021</v>
      </c>
      <c r="B242" s="59" t="s">
        <v>485</v>
      </c>
      <c r="C242" s="59" t="s">
        <v>486</v>
      </c>
      <c r="D242" s="58">
        <v>0</v>
      </c>
      <c r="E242" s="58">
        <v>3</v>
      </c>
      <c r="F242" s="58">
        <v>643</v>
      </c>
      <c r="G242" s="58">
        <v>384</v>
      </c>
      <c r="H242" s="58">
        <v>0</v>
      </c>
      <c r="I242" s="58">
        <v>35</v>
      </c>
      <c r="J242" s="58">
        <v>31</v>
      </c>
      <c r="K242" s="58">
        <v>1096</v>
      </c>
      <c r="L242" s="59"/>
      <c r="M242" s="59"/>
      <c r="N242" s="59"/>
      <c r="O242" s="59"/>
      <c r="P242" s="59"/>
      <c r="Q242" s="59"/>
      <c r="R242" s="59"/>
      <c r="S242" s="59"/>
      <c r="T242" s="59"/>
      <c r="U242" s="59"/>
      <c r="V242" s="59"/>
      <c r="W242" s="59"/>
      <c r="X242" s="59"/>
      <c r="Y242" s="59"/>
      <c r="Z242" s="59"/>
    </row>
    <row r="243" spans="1:26" ht="15.75" customHeight="1" x14ac:dyDescent="0.3">
      <c r="A243" s="58">
        <v>2021</v>
      </c>
      <c r="B243" s="58">
        <v>820</v>
      </c>
      <c r="C243" s="59" t="s">
        <v>487</v>
      </c>
      <c r="D243" s="58">
        <v>65</v>
      </c>
      <c r="E243" s="58">
        <v>15</v>
      </c>
      <c r="F243" s="58">
        <v>1302</v>
      </c>
      <c r="G243" s="58">
        <v>3226</v>
      </c>
      <c r="H243" s="58">
        <v>5</v>
      </c>
      <c r="I243" s="58">
        <v>291</v>
      </c>
      <c r="J243" s="58">
        <v>2763</v>
      </c>
      <c r="K243" s="58">
        <v>7667</v>
      </c>
      <c r="L243" s="59"/>
      <c r="M243" s="59"/>
      <c r="N243" s="59"/>
      <c r="O243" s="59"/>
      <c r="P243" s="59"/>
      <c r="Q243" s="59"/>
      <c r="R243" s="59"/>
      <c r="S243" s="59"/>
      <c r="T243" s="59"/>
      <c r="U243" s="59"/>
      <c r="V243" s="59"/>
      <c r="W243" s="59"/>
      <c r="X243" s="59"/>
      <c r="Y243" s="59"/>
      <c r="Z243" s="59"/>
    </row>
    <row r="244" spans="1:26" ht="15.75" customHeight="1" x14ac:dyDescent="0.3">
      <c r="A244" s="58">
        <v>2021</v>
      </c>
      <c r="B244" s="59" t="s">
        <v>488</v>
      </c>
      <c r="C244" s="59" t="s">
        <v>489</v>
      </c>
      <c r="D244" s="58">
        <v>8</v>
      </c>
      <c r="E244" s="58">
        <v>2</v>
      </c>
      <c r="F244" s="58">
        <v>64</v>
      </c>
      <c r="G244" s="58">
        <v>82</v>
      </c>
      <c r="H244" s="58">
        <v>1</v>
      </c>
      <c r="I244" s="58">
        <v>45</v>
      </c>
      <c r="J244" s="58">
        <v>536</v>
      </c>
      <c r="K244" s="58">
        <v>738</v>
      </c>
      <c r="L244" s="59"/>
      <c r="M244" s="59"/>
      <c r="N244" s="59"/>
      <c r="O244" s="59"/>
      <c r="P244" s="59"/>
      <c r="Q244" s="59"/>
      <c r="R244" s="59"/>
      <c r="S244" s="59"/>
      <c r="T244" s="59"/>
      <c r="U244" s="59"/>
      <c r="V244" s="59"/>
      <c r="W244" s="59"/>
      <c r="X244" s="59"/>
      <c r="Y244" s="59"/>
      <c r="Z244" s="59"/>
    </row>
    <row r="245" spans="1:26" ht="15.75" customHeight="1" x14ac:dyDescent="0.3">
      <c r="A245" s="58">
        <v>2021</v>
      </c>
      <c r="B245" s="58">
        <v>830</v>
      </c>
      <c r="C245" s="59" t="s">
        <v>490</v>
      </c>
      <c r="D245" s="58">
        <v>860</v>
      </c>
      <c r="E245" s="58">
        <v>56</v>
      </c>
      <c r="F245" s="58">
        <v>2554</v>
      </c>
      <c r="G245" s="58">
        <v>194</v>
      </c>
      <c r="H245" s="58">
        <v>12</v>
      </c>
      <c r="I245" s="58">
        <v>304</v>
      </c>
      <c r="J245" s="58">
        <v>1400</v>
      </c>
      <c r="K245" s="58">
        <v>5380</v>
      </c>
      <c r="L245" s="59"/>
      <c r="M245" s="59"/>
      <c r="N245" s="59"/>
      <c r="O245" s="59"/>
      <c r="P245" s="59"/>
      <c r="Q245" s="59"/>
      <c r="R245" s="59"/>
      <c r="S245" s="59"/>
      <c r="T245" s="59"/>
      <c r="U245" s="59"/>
      <c r="V245" s="59"/>
      <c r="W245" s="59"/>
      <c r="X245" s="59"/>
      <c r="Y245" s="59"/>
      <c r="Z245" s="59"/>
    </row>
    <row r="246" spans="1:26" ht="15.75" customHeight="1" x14ac:dyDescent="0.3">
      <c r="A246" s="58">
        <v>2021</v>
      </c>
      <c r="B246" s="59" t="s">
        <v>491</v>
      </c>
      <c r="C246" s="59" t="s">
        <v>492</v>
      </c>
      <c r="D246" s="58">
        <v>6</v>
      </c>
      <c r="E246" s="58">
        <v>3</v>
      </c>
      <c r="F246" s="58">
        <v>10</v>
      </c>
      <c r="G246" s="58">
        <v>21</v>
      </c>
      <c r="H246" s="58">
        <v>0</v>
      </c>
      <c r="I246" s="58">
        <v>18</v>
      </c>
      <c r="J246" s="58">
        <v>352</v>
      </c>
      <c r="K246" s="58">
        <v>410</v>
      </c>
      <c r="L246" s="59"/>
      <c r="M246" s="59"/>
      <c r="N246" s="59"/>
      <c r="O246" s="59"/>
      <c r="P246" s="59"/>
      <c r="Q246" s="59"/>
      <c r="R246" s="59"/>
      <c r="S246" s="59"/>
      <c r="T246" s="59"/>
      <c r="U246" s="59"/>
      <c r="V246" s="59"/>
      <c r="W246" s="59"/>
      <c r="X246" s="59"/>
      <c r="Y246" s="59"/>
      <c r="Z246" s="59"/>
    </row>
    <row r="247" spans="1:26" ht="15.75" customHeight="1" x14ac:dyDescent="0.3">
      <c r="A247" s="58">
        <v>2021</v>
      </c>
      <c r="B247" s="59" t="s">
        <v>493</v>
      </c>
      <c r="C247" s="59" t="s">
        <v>494</v>
      </c>
      <c r="D247" s="58">
        <v>2</v>
      </c>
      <c r="E247" s="58">
        <v>104</v>
      </c>
      <c r="F247" s="58">
        <v>99</v>
      </c>
      <c r="G247" s="58">
        <v>79</v>
      </c>
      <c r="H247" s="58">
        <v>1</v>
      </c>
      <c r="I247" s="58">
        <v>40</v>
      </c>
      <c r="J247" s="58">
        <v>444</v>
      </c>
      <c r="K247" s="58">
        <v>769</v>
      </c>
      <c r="L247" s="59"/>
      <c r="M247" s="59"/>
      <c r="N247" s="59"/>
      <c r="O247" s="59"/>
      <c r="P247" s="59"/>
      <c r="Q247" s="59"/>
      <c r="R247" s="59"/>
      <c r="S247" s="59"/>
      <c r="T247" s="59"/>
      <c r="U247" s="59"/>
      <c r="V247" s="59"/>
      <c r="W247" s="59"/>
      <c r="X247" s="59"/>
      <c r="Y247" s="59"/>
      <c r="Z247" s="59"/>
    </row>
    <row r="248" spans="1:26" ht="15.75" customHeight="1" x14ac:dyDescent="0.3">
      <c r="A248" s="58">
        <v>2021</v>
      </c>
      <c r="B248" s="59" t="s">
        <v>495</v>
      </c>
      <c r="C248" s="59" t="s">
        <v>496</v>
      </c>
      <c r="D248" s="58">
        <v>0</v>
      </c>
      <c r="E248" s="58">
        <v>1</v>
      </c>
      <c r="F248" s="58">
        <v>22</v>
      </c>
      <c r="G248" s="58">
        <v>28</v>
      </c>
      <c r="H248" s="58">
        <v>0</v>
      </c>
      <c r="I248" s="58">
        <v>42</v>
      </c>
      <c r="J248" s="58">
        <v>403</v>
      </c>
      <c r="K248" s="58">
        <v>496</v>
      </c>
      <c r="L248" s="59"/>
      <c r="M248" s="59"/>
      <c r="N248" s="59"/>
      <c r="O248" s="59"/>
      <c r="P248" s="59"/>
      <c r="Q248" s="59"/>
      <c r="R248" s="59"/>
      <c r="S248" s="59"/>
      <c r="T248" s="59"/>
      <c r="U248" s="59"/>
      <c r="V248" s="59"/>
      <c r="W248" s="59"/>
      <c r="X248" s="59"/>
      <c r="Y248" s="59"/>
      <c r="Z248" s="59"/>
    </row>
    <row r="249" spans="1:26" ht="15.75" customHeight="1" x14ac:dyDescent="0.3">
      <c r="A249" s="58">
        <v>2021</v>
      </c>
      <c r="B249" s="59" t="s">
        <v>497</v>
      </c>
      <c r="C249" s="59" t="s">
        <v>498</v>
      </c>
      <c r="D249" s="58">
        <v>39</v>
      </c>
      <c r="E249" s="58">
        <v>6</v>
      </c>
      <c r="F249" s="58">
        <v>12</v>
      </c>
      <c r="G249" s="58">
        <v>3</v>
      </c>
      <c r="H249" s="58">
        <v>1</v>
      </c>
      <c r="I249" s="58">
        <v>10</v>
      </c>
      <c r="J249" s="58">
        <v>142</v>
      </c>
      <c r="K249" s="58">
        <v>213</v>
      </c>
      <c r="L249" s="59"/>
      <c r="M249" s="59"/>
      <c r="N249" s="59"/>
      <c r="O249" s="59"/>
      <c r="P249" s="59"/>
      <c r="Q249" s="59"/>
      <c r="R249" s="59"/>
      <c r="S249" s="59"/>
      <c r="T249" s="59"/>
      <c r="U249" s="59"/>
      <c r="V249" s="59"/>
      <c r="W249" s="59"/>
      <c r="X249" s="59"/>
      <c r="Y249" s="59"/>
      <c r="Z249" s="59"/>
    </row>
    <row r="250" spans="1:26" ht="15.75" customHeight="1" x14ac:dyDescent="0.3">
      <c r="A250" s="58">
        <v>2021</v>
      </c>
      <c r="B250" s="59" t="s">
        <v>499</v>
      </c>
      <c r="C250" s="59" t="s">
        <v>500</v>
      </c>
      <c r="D250" s="58">
        <v>1</v>
      </c>
      <c r="E250" s="58">
        <v>10</v>
      </c>
      <c r="F250" s="58">
        <v>55</v>
      </c>
      <c r="G250" s="58">
        <v>54</v>
      </c>
      <c r="H250" s="58">
        <v>0</v>
      </c>
      <c r="I250" s="58">
        <v>68</v>
      </c>
      <c r="J250" s="58">
        <v>587</v>
      </c>
      <c r="K250" s="58">
        <v>775</v>
      </c>
      <c r="L250" s="59"/>
      <c r="M250" s="59"/>
      <c r="N250" s="59"/>
      <c r="O250" s="59"/>
      <c r="P250" s="59"/>
      <c r="Q250" s="59"/>
      <c r="R250" s="59"/>
      <c r="S250" s="59"/>
      <c r="T250" s="59"/>
      <c r="U250" s="59"/>
      <c r="V250" s="59"/>
      <c r="W250" s="59"/>
      <c r="X250" s="59"/>
      <c r="Y250" s="59"/>
      <c r="Z250" s="59"/>
    </row>
    <row r="251" spans="1:26" ht="15.75" customHeight="1" x14ac:dyDescent="0.3">
      <c r="A251" s="58">
        <v>2021</v>
      </c>
      <c r="B251" s="59" t="s">
        <v>501</v>
      </c>
      <c r="C251" s="59" t="s">
        <v>502</v>
      </c>
      <c r="D251" s="58">
        <v>6</v>
      </c>
      <c r="E251" s="58">
        <v>54</v>
      </c>
      <c r="F251" s="58">
        <v>347</v>
      </c>
      <c r="G251" s="58">
        <v>119</v>
      </c>
      <c r="H251" s="58">
        <v>4</v>
      </c>
      <c r="I251" s="58">
        <v>46</v>
      </c>
      <c r="J251" s="58">
        <v>77</v>
      </c>
      <c r="K251" s="58">
        <v>653</v>
      </c>
      <c r="L251" s="59"/>
      <c r="M251" s="59"/>
      <c r="N251" s="59"/>
      <c r="O251" s="59"/>
      <c r="P251" s="59"/>
      <c r="Q251" s="59"/>
      <c r="R251" s="59"/>
      <c r="S251" s="59"/>
      <c r="T251" s="59"/>
      <c r="U251" s="59"/>
      <c r="V251" s="59"/>
      <c r="W251" s="59"/>
      <c r="X251" s="59"/>
      <c r="Y251" s="59"/>
      <c r="Z251" s="59"/>
    </row>
    <row r="252" spans="1:26" ht="15.75" customHeight="1" x14ac:dyDescent="0.3">
      <c r="A252" s="58">
        <v>2021</v>
      </c>
      <c r="B252" s="58">
        <v>840</v>
      </c>
      <c r="C252" s="59" t="s">
        <v>503</v>
      </c>
      <c r="D252" s="58">
        <v>21</v>
      </c>
      <c r="E252" s="58">
        <v>247</v>
      </c>
      <c r="F252" s="58">
        <v>1167</v>
      </c>
      <c r="G252" s="58">
        <v>762</v>
      </c>
      <c r="H252" s="58">
        <v>7</v>
      </c>
      <c r="I252" s="58">
        <v>488</v>
      </c>
      <c r="J252" s="58">
        <v>5538</v>
      </c>
      <c r="K252" s="58">
        <v>8230</v>
      </c>
      <c r="L252" s="59"/>
      <c r="M252" s="59"/>
      <c r="N252" s="59"/>
      <c r="O252" s="59"/>
      <c r="P252" s="59"/>
      <c r="Q252" s="59"/>
      <c r="R252" s="59"/>
      <c r="S252" s="59"/>
      <c r="T252" s="59"/>
      <c r="U252" s="59"/>
      <c r="V252" s="59"/>
      <c r="W252" s="59"/>
      <c r="X252" s="59"/>
      <c r="Y252" s="59"/>
      <c r="Z252" s="59"/>
    </row>
    <row r="253" spans="1:26" ht="15.75" customHeight="1" x14ac:dyDescent="0.3">
      <c r="A253" s="58">
        <v>2021</v>
      </c>
      <c r="B253" s="59" t="s">
        <v>504</v>
      </c>
      <c r="C253" s="59" t="s">
        <v>505</v>
      </c>
      <c r="D253" s="58">
        <v>5</v>
      </c>
      <c r="E253" s="58">
        <v>13</v>
      </c>
      <c r="F253" s="58">
        <v>244</v>
      </c>
      <c r="G253" s="58">
        <v>119</v>
      </c>
      <c r="H253" s="58">
        <v>0</v>
      </c>
      <c r="I253" s="58">
        <v>14</v>
      </c>
      <c r="J253" s="58">
        <v>33</v>
      </c>
      <c r="K253" s="58">
        <v>428</v>
      </c>
      <c r="L253" s="59"/>
      <c r="M253" s="59"/>
      <c r="N253" s="59"/>
      <c r="O253" s="59"/>
      <c r="P253" s="59"/>
      <c r="Q253" s="59"/>
      <c r="R253" s="59"/>
      <c r="S253" s="59"/>
      <c r="T253" s="59"/>
      <c r="U253" s="59"/>
      <c r="V253" s="59"/>
      <c r="W253" s="59"/>
      <c r="X253" s="59"/>
      <c r="Y253" s="59"/>
      <c r="Z253" s="59"/>
    </row>
    <row r="254" spans="1:26" ht="15.75" customHeight="1" x14ac:dyDescent="0.3">
      <c r="A254" s="58">
        <v>2021</v>
      </c>
      <c r="B254" s="59" t="s">
        <v>506</v>
      </c>
      <c r="C254" s="59" t="s">
        <v>507</v>
      </c>
      <c r="D254" s="58">
        <v>18</v>
      </c>
      <c r="E254" s="58">
        <v>235</v>
      </c>
      <c r="F254" s="58">
        <v>34</v>
      </c>
      <c r="G254" s="58">
        <v>20</v>
      </c>
      <c r="H254" s="58">
        <v>15</v>
      </c>
      <c r="I254" s="58">
        <v>8</v>
      </c>
      <c r="J254" s="58">
        <v>286</v>
      </c>
      <c r="K254" s="58">
        <v>616</v>
      </c>
      <c r="L254" s="59"/>
      <c r="M254" s="59"/>
      <c r="N254" s="59"/>
      <c r="O254" s="59"/>
      <c r="P254" s="59"/>
      <c r="Q254" s="59"/>
      <c r="R254" s="59"/>
      <c r="S254" s="59"/>
      <c r="T254" s="59"/>
      <c r="U254" s="59"/>
      <c r="V254" s="59"/>
      <c r="W254" s="59"/>
      <c r="X254" s="59"/>
      <c r="Y254" s="59"/>
      <c r="Z254" s="59"/>
    </row>
    <row r="255" spans="1:26" ht="15.75" customHeight="1" x14ac:dyDescent="0.3">
      <c r="A255" s="58">
        <v>2021</v>
      </c>
      <c r="B255" s="59" t="s">
        <v>508</v>
      </c>
      <c r="C255" s="59" t="s">
        <v>509</v>
      </c>
      <c r="D255" s="58">
        <v>0</v>
      </c>
      <c r="E255" s="58">
        <v>3</v>
      </c>
      <c r="F255" s="58">
        <v>113</v>
      </c>
      <c r="G255" s="58">
        <v>52</v>
      </c>
      <c r="H255" s="58">
        <v>0</v>
      </c>
      <c r="I255" s="58">
        <v>12</v>
      </c>
      <c r="J255" s="58">
        <v>11</v>
      </c>
      <c r="K255" s="58">
        <v>191</v>
      </c>
      <c r="L255" s="59"/>
      <c r="M255" s="59"/>
      <c r="N255" s="59"/>
      <c r="O255" s="59"/>
      <c r="P255" s="59"/>
      <c r="Q255" s="59"/>
      <c r="R255" s="59"/>
      <c r="S255" s="59"/>
      <c r="T255" s="59"/>
      <c r="U255" s="59"/>
      <c r="V255" s="59"/>
      <c r="W255" s="59"/>
      <c r="X255" s="59"/>
      <c r="Y255" s="59"/>
      <c r="Z255" s="59"/>
    </row>
    <row r="256" spans="1:26" ht="15.75" customHeight="1" x14ac:dyDescent="0.3">
      <c r="A256" s="58">
        <v>2021</v>
      </c>
      <c r="B256" s="58">
        <v>850</v>
      </c>
      <c r="C256" s="59" t="s">
        <v>510</v>
      </c>
      <c r="D256" s="58">
        <v>12</v>
      </c>
      <c r="E256" s="58">
        <v>12</v>
      </c>
      <c r="F256" s="58">
        <v>171</v>
      </c>
      <c r="G256" s="58">
        <v>296</v>
      </c>
      <c r="H256" s="58">
        <v>1</v>
      </c>
      <c r="I256" s="58">
        <v>224</v>
      </c>
      <c r="J256" s="58">
        <v>4773</v>
      </c>
      <c r="K256" s="58">
        <v>5489</v>
      </c>
      <c r="L256" s="59"/>
      <c r="M256" s="59"/>
      <c r="N256" s="59"/>
      <c r="O256" s="59"/>
      <c r="P256" s="59"/>
      <c r="Q256" s="59"/>
      <c r="R256" s="59"/>
      <c r="S256" s="59"/>
      <c r="T256" s="59"/>
      <c r="U256" s="59"/>
      <c r="V256" s="59"/>
      <c r="W256" s="59"/>
      <c r="X256" s="59"/>
      <c r="Y256" s="59"/>
      <c r="Z256" s="59"/>
    </row>
    <row r="257" spans="1:26" ht="15.75" customHeight="1" x14ac:dyDescent="0.3">
      <c r="A257" s="58">
        <v>2021</v>
      </c>
      <c r="B257" s="59" t="s">
        <v>511</v>
      </c>
      <c r="C257" s="59" t="s">
        <v>512</v>
      </c>
      <c r="D257" s="58">
        <v>0</v>
      </c>
      <c r="E257" s="58">
        <v>0</v>
      </c>
      <c r="F257" s="58">
        <v>87</v>
      </c>
      <c r="G257" s="58">
        <v>4</v>
      </c>
      <c r="H257" s="58">
        <v>0</v>
      </c>
      <c r="I257" s="58">
        <v>4</v>
      </c>
      <c r="J257" s="58">
        <v>7</v>
      </c>
      <c r="K257" s="58">
        <v>102</v>
      </c>
      <c r="L257" s="59"/>
      <c r="M257" s="59"/>
      <c r="N257" s="59"/>
      <c r="O257" s="59"/>
      <c r="P257" s="59"/>
      <c r="Q257" s="59"/>
      <c r="R257" s="59"/>
      <c r="S257" s="59"/>
      <c r="T257" s="59"/>
      <c r="U257" s="59"/>
      <c r="V257" s="59"/>
      <c r="W257" s="59"/>
      <c r="X257" s="59"/>
      <c r="Y257" s="59"/>
      <c r="Z257" s="59"/>
    </row>
    <row r="258" spans="1:26" ht="15.75" customHeight="1" x14ac:dyDescent="0.3">
      <c r="A258" s="58">
        <v>2021</v>
      </c>
      <c r="B258" s="59" t="s">
        <v>513</v>
      </c>
      <c r="C258" s="59" t="s">
        <v>514</v>
      </c>
      <c r="D258" s="58">
        <v>0</v>
      </c>
      <c r="E258" s="58">
        <v>6</v>
      </c>
      <c r="F258" s="58">
        <v>1417</v>
      </c>
      <c r="G258" s="58">
        <v>225</v>
      </c>
      <c r="H258" s="58">
        <v>0</v>
      </c>
      <c r="I258" s="58">
        <v>41</v>
      </c>
      <c r="J258" s="58">
        <v>1</v>
      </c>
      <c r="K258" s="58">
        <v>1690</v>
      </c>
      <c r="L258" s="59"/>
      <c r="M258" s="59"/>
      <c r="N258" s="59"/>
      <c r="O258" s="59"/>
      <c r="P258" s="59"/>
      <c r="Q258" s="59"/>
      <c r="R258" s="59"/>
      <c r="S258" s="59"/>
      <c r="T258" s="59"/>
      <c r="U258" s="59"/>
      <c r="V258" s="59"/>
      <c r="W258" s="59"/>
      <c r="X258" s="59"/>
      <c r="Y258" s="59"/>
      <c r="Z258" s="59"/>
    </row>
    <row r="259" spans="1:26" ht="15.75" customHeight="1" x14ac:dyDescent="0.3">
      <c r="A259" s="58">
        <v>2021</v>
      </c>
      <c r="B259" s="59" t="s">
        <v>515</v>
      </c>
      <c r="C259" s="59" t="s">
        <v>516</v>
      </c>
      <c r="D259" s="58">
        <v>6</v>
      </c>
      <c r="E259" s="58">
        <v>139</v>
      </c>
      <c r="F259" s="58">
        <v>88</v>
      </c>
      <c r="G259" s="58">
        <v>55</v>
      </c>
      <c r="H259" s="58">
        <v>0</v>
      </c>
      <c r="I259" s="58">
        <v>18</v>
      </c>
      <c r="J259" s="58">
        <v>474</v>
      </c>
      <c r="K259" s="58">
        <v>780</v>
      </c>
      <c r="L259" s="59"/>
      <c r="M259" s="59"/>
      <c r="N259" s="59"/>
      <c r="O259" s="59"/>
      <c r="P259" s="59"/>
      <c r="Q259" s="59"/>
      <c r="R259" s="59"/>
      <c r="S259" s="59"/>
      <c r="T259" s="59"/>
      <c r="U259" s="59"/>
      <c r="V259" s="59"/>
      <c r="W259" s="59"/>
      <c r="X259" s="59"/>
      <c r="Y259" s="59"/>
      <c r="Z259" s="59"/>
    </row>
    <row r="260" spans="1:26" ht="15.75" customHeight="1" x14ac:dyDescent="0.3">
      <c r="A260" s="58">
        <v>2021</v>
      </c>
      <c r="B260" s="59" t="s">
        <v>517</v>
      </c>
      <c r="C260" s="59" t="s">
        <v>518</v>
      </c>
      <c r="D260" s="58">
        <v>0</v>
      </c>
      <c r="E260" s="58">
        <v>1</v>
      </c>
      <c r="F260" s="58">
        <v>0</v>
      </c>
      <c r="G260" s="58">
        <v>45</v>
      </c>
      <c r="H260" s="58">
        <v>0</v>
      </c>
      <c r="I260" s="58">
        <v>11</v>
      </c>
      <c r="J260" s="58">
        <v>182</v>
      </c>
      <c r="K260" s="58">
        <v>239</v>
      </c>
      <c r="L260" s="59"/>
      <c r="M260" s="59"/>
      <c r="N260" s="59"/>
      <c r="O260" s="59"/>
      <c r="P260" s="59"/>
      <c r="Q260" s="59"/>
      <c r="R260" s="59"/>
      <c r="S260" s="59"/>
      <c r="T260" s="59"/>
      <c r="U260" s="59"/>
      <c r="V260" s="59"/>
      <c r="W260" s="59"/>
      <c r="X260" s="59"/>
      <c r="Y260" s="59"/>
      <c r="Z260" s="59"/>
    </row>
    <row r="261" spans="1:26" ht="15.75" customHeight="1" x14ac:dyDescent="0.3">
      <c r="A261" s="58">
        <v>2021</v>
      </c>
      <c r="B261" s="58">
        <v>860</v>
      </c>
      <c r="C261" s="59" t="s">
        <v>519</v>
      </c>
      <c r="D261" s="58">
        <v>7</v>
      </c>
      <c r="E261" s="58">
        <v>19</v>
      </c>
      <c r="F261" s="58">
        <v>153</v>
      </c>
      <c r="G261" s="58">
        <v>1798</v>
      </c>
      <c r="H261" s="58">
        <v>0</v>
      </c>
      <c r="I261" s="58">
        <v>184</v>
      </c>
      <c r="J261" s="58">
        <v>4972</v>
      </c>
      <c r="K261" s="58">
        <v>7133</v>
      </c>
      <c r="L261" s="59"/>
      <c r="M261" s="59"/>
      <c r="N261" s="59"/>
      <c r="O261" s="59"/>
      <c r="P261" s="59"/>
      <c r="Q261" s="59"/>
      <c r="R261" s="59"/>
      <c r="S261" s="59"/>
      <c r="T261" s="59"/>
      <c r="U261" s="59"/>
      <c r="V261" s="59"/>
      <c r="W261" s="59"/>
      <c r="X261" s="59"/>
      <c r="Y261" s="59"/>
      <c r="Z261" s="59"/>
    </row>
    <row r="262" spans="1:26" ht="15.75" customHeight="1" x14ac:dyDescent="0.3">
      <c r="A262" s="58">
        <v>2021</v>
      </c>
      <c r="B262" s="58">
        <v>870</v>
      </c>
      <c r="C262" s="59" t="s">
        <v>520</v>
      </c>
      <c r="D262" s="58">
        <v>381</v>
      </c>
      <c r="E262" s="58">
        <v>11</v>
      </c>
      <c r="F262" s="58">
        <v>9</v>
      </c>
      <c r="G262" s="58">
        <v>115</v>
      </c>
      <c r="H262" s="58">
        <v>1</v>
      </c>
      <c r="I262" s="58">
        <v>105</v>
      </c>
      <c r="J262" s="58">
        <v>1236</v>
      </c>
      <c r="K262" s="58">
        <v>1858</v>
      </c>
      <c r="L262" s="59"/>
      <c r="M262" s="59"/>
      <c r="N262" s="59"/>
      <c r="O262" s="59"/>
      <c r="P262" s="59"/>
      <c r="Q262" s="59"/>
      <c r="R262" s="59"/>
      <c r="S262" s="59"/>
      <c r="T262" s="59"/>
      <c r="U262" s="59"/>
      <c r="V262" s="59"/>
      <c r="W262" s="59"/>
      <c r="X262" s="59"/>
      <c r="Y262" s="59"/>
      <c r="Z262" s="59"/>
    </row>
    <row r="263" spans="1:26" ht="15.75" customHeight="1" x14ac:dyDescent="0.3">
      <c r="A263" s="58">
        <v>2021</v>
      </c>
      <c r="B263" s="59" t="s">
        <v>521</v>
      </c>
      <c r="C263" s="59" t="s">
        <v>522</v>
      </c>
      <c r="D263" s="58">
        <v>2</v>
      </c>
      <c r="E263" s="58">
        <v>1</v>
      </c>
      <c r="F263" s="58">
        <v>13</v>
      </c>
      <c r="G263" s="58">
        <v>10</v>
      </c>
      <c r="H263" s="58">
        <v>0</v>
      </c>
      <c r="I263" s="58">
        <v>17</v>
      </c>
      <c r="J263" s="58">
        <v>315</v>
      </c>
      <c r="K263" s="58">
        <v>358</v>
      </c>
      <c r="L263" s="59"/>
      <c r="M263" s="59"/>
      <c r="N263" s="59"/>
      <c r="O263" s="59"/>
      <c r="P263" s="59"/>
      <c r="Q263" s="59"/>
      <c r="R263" s="59"/>
      <c r="S263" s="59"/>
      <c r="T263" s="59"/>
      <c r="U263" s="59"/>
      <c r="V263" s="59"/>
      <c r="W263" s="59"/>
      <c r="X263" s="59"/>
      <c r="Y263" s="59"/>
      <c r="Z263" s="59"/>
    </row>
    <row r="264" spans="1:26" ht="15.75" customHeight="1" x14ac:dyDescent="0.3">
      <c r="A264" s="58">
        <v>2021</v>
      </c>
      <c r="B264" s="59" t="s">
        <v>523</v>
      </c>
      <c r="C264" s="59" t="s">
        <v>524</v>
      </c>
      <c r="D264" s="58">
        <v>6</v>
      </c>
      <c r="E264" s="58">
        <v>7</v>
      </c>
      <c r="F264" s="58">
        <v>37</v>
      </c>
      <c r="G264" s="58">
        <v>39</v>
      </c>
      <c r="H264" s="58">
        <v>0</v>
      </c>
      <c r="I264" s="58">
        <v>49</v>
      </c>
      <c r="J264" s="58">
        <v>333</v>
      </c>
      <c r="K264" s="58">
        <v>471</v>
      </c>
      <c r="L264" s="59"/>
      <c r="M264" s="59"/>
      <c r="N264" s="59"/>
      <c r="O264" s="59"/>
      <c r="P264" s="59"/>
      <c r="Q264" s="59"/>
      <c r="R264" s="59"/>
      <c r="S264" s="59"/>
      <c r="T264" s="59"/>
      <c r="U264" s="59"/>
      <c r="V264" s="59"/>
      <c r="W264" s="59"/>
      <c r="X264" s="59"/>
      <c r="Y264" s="59"/>
      <c r="Z264" s="59"/>
    </row>
    <row r="265" spans="1:26" ht="15.75" customHeight="1" x14ac:dyDescent="0.3">
      <c r="A265" s="58">
        <v>2021</v>
      </c>
      <c r="B265" s="59" t="s">
        <v>525</v>
      </c>
      <c r="C265" s="59" t="s">
        <v>526</v>
      </c>
      <c r="D265" s="58">
        <v>3</v>
      </c>
      <c r="E265" s="58">
        <v>1</v>
      </c>
      <c r="F265" s="58">
        <v>214</v>
      </c>
      <c r="G265" s="58">
        <v>75</v>
      </c>
      <c r="H265" s="58">
        <v>1</v>
      </c>
      <c r="I265" s="58">
        <v>74</v>
      </c>
      <c r="J265" s="58">
        <v>185</v>
      </c>
      <c r="K265" s="58">
        <v>553</v>
      </c>
      <c r="L265" s="59"/>
      <c r="M265" s="59"/>
      <c r="N265" s="59"/>
      <c r="O265" s="59"/>
      <c r="P265" s="59"/>
      <c r="Q265" s="59"/>
      <c r="R265" s="59"/>
      <c r="S265" s="59"/>
      <c r="T265" s="59"/>
      <c r="U265" s="59"/>
      <c r="V265" s="59"/>
      <c r="W265" s="59"/>
      <c r="X265" s="59"/>
      <c r="Y265" s="59"/>
      <c r="Z265" s="59"/>
    </row>
    <row r="266" spans="1:26" ht="15.75" customHeight="1" x14ac:dyDescent="0.3">
      <c r="A266" s="58">
        <v>2021</v>
      </c>
      <c r="B266" s="59" t="s">
        <v>527</v>
      </c>
      <c r="C266" s="59" t="s">
        <v>528</v>
      </c>
      <c r="D266" s="58">
        <v>0</v>
      </c>
      <c r="E266" s="58">
        <v>0</v>
      </c>
      <c r="F266" s="58">
        <v>724</v>
      </c>
      <c r="G266" s="58">
        <v>48</v>
      </c>
      <c r="H266" s="58">
        <v>4</v>
      </c>
      <c r="I266" s="58">
        <v>57</v>
      </c>
      <c r="J266" s="58">
        <v>4</v>
      </c>
      <c r="K266" s="58">
        <v>837</v>
      </c>
      <c r="L266" s="59"/>
      <c r="M266" s="59"/>
      <c r="N266" s="59"/>
      <c r="O266" s="59"/>
      <c r="P266" s="59"/>
      <c r="Q266" s="59"/>
      <c r="R266" s="59"/>
      <c r="S266" s="59"/>
      <c r="T266" s="59"/>
      <c r="U266" s="59"/>
      <c r="V266" s="59"/>
      <c r="W266" s="59"/>
      <c r="X266" s="59"/>
      <c r="Y266" s="59"/>
      <c r="Z266" s="59"/>
    </row>
    <row r="267" spans="1:26" ht="15.75" customHeight="1" x14ac:dyDescent="0.3">
      <c r="A267" s="58">
        <v>2021</v>
      </c>
      <c r="B267" s="59" t="s">
        <v>529</v>
      </c>
      <c r="C267" s="59" t="s">
        <v>530</v>
      </c>
      <c r="D267" s="58">
        <v>0</v>
      </c>
      <c r="E267" s="58">
        <v>9</v>
      </c>
      <c r="F267" s="58">
        <v>6</v>
      </c>
      <c r="G267" s="58">
        <v>27</v>
      </c>
      <c r="H267" s="58">
        <v>1</v>
      </c>
      <c r="I267" s="58">
        <v>30</v>
      </c>
      <c r="J267" s="58">
        <v>289</v>
      </c>
      <c r="K267" s="58">
        <v>362</v>
      </c>
      <c r="L267" s="59"/>
      <c r="M267" s="59"/>
      <c r="N267" s="59"/>
      <c r="O267" s="59"/>
      <c r="P267" s="59"/>
      <c r="Q267" s="59"/>
      <c r="R267" s="59"/>
      <c r="S267" s="59"/>
      <c r="T267" s="59"/>
      <c r="U267" s="59"/>
      <c r="V267" s="59"/>
      <c r="W267" s="59"/>
      <c r="X267" s="59"/>
      <c r="Y267" s="59"/>
      <c r="Z267" s="59"/>
    </row>
    <row r="268" spans="1:26" ht="15.75" customHeight="1" x14ac:dyDescent="0.3">
      <c r="A268" s="58">
        <v>2021</v>
      </c>
      <c r="B268" s="59" t="s">
        <v>531</v>
      </c>
      <c r="C268" s="59" t="s">
        <v>532</v>
      </c>
      <c r="D268" s="58">
        <v>1</v>
      </c>
      <c r="E268" s="58">
        <v>7</v>
      </c>
      <c r="F268" s="58">
        <v>106</v>
      </c>
      <c r="G268" s="58">
        <v>41</v>
      </c>
      <c r="H268" s="58">
        <v>0</v>
      </c>
      <c r="I268" s="58">
        <v>30</v>
      </c>
      <c r="J268" s="58">
        <v>164</v>
      </c>
      <c r="K268" s="58">
        <v>349</v>
      </c>
      <c r="L268" s="59"/>
      <c r="M268" s="59"/>
      <c r="N268" s="59"/>
      <c r="O268" s="59"/>
      <c r="P268" s="59"/>
      <c r="Q268" s="59"/>
      <c r="R268" s="59"/>
      <c r="S268" s="59"/>
      <c r="T268" s="59"/>
      <c r="U268" s="59"/>
      <c r="V268" s="59"/>
      <c r="W268" s="59"/>
      <c r="X268" s="59"/>
      <c r="Y268" s="59"/>
      <c r="Z268" s="59"/>
    </row>
    <row r="269" spans="1:26" ht="15.75" customHeight="1" x14ac:dyDescent="0.3">
      <c r="A269" s="58">
        <v>2021</v>
      </c>
      <c r="B269" s="59" t="s">
        <v>533</v>
      </c>
      <c r="C269" s="59" t="s">
        <v>534</v>
      </c>
      <c r="D269" s="58">
        <v>2</v>
      </c>
      <c r="E269" s="58">
        <v>12</v>
      </c>
      <c r="F269" s="58">
        <v>65</v>
      </c>
      <c r="G269" s="58">
        <v>27</v>
      </c>
      <c r="H269" s="58">
        <v>1</v>
      </c>
      <c r="I269" s="58">
        <v>25</v>
      </c>
      <c r="J269" s="58">
        <v>321</v>
      </c>
      <c r="K269" s="58">
        <v>453</v>
      </c>
      <c r="L269" s="59"/>
      <c r="M269" s="59"/>
      <c r="N269" s="59"/>
      <c r="O269" s="59"/>
      <c r="P269" s="59"/>
      <c r="Q269" s="59"/>
      <c r="R269" s="59"/>
      <c r="S269" s="59"/>
      <c r="T269" s="59"/>
      <c r="U269" s="59"/>
      <c r="V269" s="59"/>
      <c r="W269" s="59"/>
      <c r="X269" s="59"/>
      <c r="Y269" s="59"/>
      <c r="Z269" s="59"/>
    </row>
    <row r="270" spans="1:26" ht="15.75" customHeight="1" x14ac:dyDescent="0.3">
      <c r="A270" s="58">
        <v>2021</v>
      </c>
      <c r="B270" s="59" t="s">
        <v>535</v>
      </c>
      <c r="C270" s="59" t="s">
        <v>536</v>
      </c>
      <c r="D270" s="58">
        <v>0</v>
      </c>
      <c r="E270" s="58">
        <v>4</v>
      </c>
      <c r="F270" s="58">
        <v>14</v>
      </c>
      <c r="G270" s="58">
        <v>25</v>
      </c>
      <c r="H270" s="58">
        <v>0</v>
      </c>
      <c r="I270" s="58">
        <v>61</v>
      </c>
      <c r="J270" s="58">
        <v>538</v>
      </c>
      <c r="K270" s="58">
        <v>642</v>
      </c>
      <c r="L270" s="59"/>
      <c r="M270" s="59"/>
      <c r="N270" s="59"/>
      <c r="O270" s="59"/>
      <c r="P270" s="59"/>
      <c r="Q270" s="59"/>
      <c r="R270" s="59"/>
      <c r="S270" s="59"/>
      <c r="T270" s="59"/>
      <c r="U270" s="59"/>
      <c r="V270" s="59"/>
      <c r="W270" s="59"/>
      <c r="X270" s="59"/>
      <c r="Y270" s="59"/>
      <c r="Z270" s="59"/>
    </row>
    <row r="271" spans="1:26" ht="15.75" customHeight="1" x14ac:dyDescent="0.3">
      <c r="A271" s="58">
        <v>2021</v>
      </c>
      <c r="B271" s="59" t="s">
        <v>537</v>
      </c>
      <c r="C271" s="59" t="s">
        <v>538</v>
      </c>
      <c r="D271" s="58">
        <v>0</v>
      </c>
      <c r="E271" s="58">
        <v>2</v>
      </c>
      <c r="F271" s="58">
        <v>12</v>
      </c>
      <c r="G271" s="58">
        <v>28</v>
      </c>
      <c r="H271" s="58">
        <v>0</v>
      </c>
      <c r="I271" s="58">
        <v>16</v>
      </c>
      <c r="J271" s="58">
        <v>263</v>
      </c>
      <c r="K271" s="58">
        <v>321</v>
      </c>
      <c r="L271" s="59"/>
      <c r="M271" s="59"/>
      <c r="N271" s="59"/>
      <c r="O271" s="59"/>
      <c r="P271" s="59"/>
      <c r="Q271" s="59"/>
      <c r="R271" s="59"/>
      <c r="S271" s="59"/>
      <c r="T271" s="59"/>
      <c r="U271" s="59"/>
      <c r="V271" s="59"/>
      <c r="W271" s="59"/>
      <c r="X271" s="59"/>
      <c r="Y271" s="59"/>
      <c r="Z271" s="59"/>
    </row>
    <row r="272" spans="1:26" ht="15.75" customHeight="1" x14ac:dyDescent="0.3">
      <c r="A272" s="58">
        <v>2021</v>
      </c>
      <c r="B272" s="59" t="s">
        <v>539</v>
      </c>
      <c r="C272" s="59" t="s">
        <v>540</v>
      </c>
      <c r="D272" s="58">
        <v>2</v>
      </c>
      <c r="E272" s="58">
        <v>4</v>
      </c>
      <c r="F272" s="58">
        <v>276</v>
      </c>
      <c r="G272" s="58">
        <v>104</v>
      </c>
      <c r="H272" s="58">
        <v>0</v>
      </c>
      <c r="I272" s="58">
        <v>5</v>
      </c>
      <c r="J272" s="58">
        <v>3</v>
      </c>
      <c r="K272" s="58">
        <v>394</v>
      </c>
      <c r="L272" s="59"/>
      <c r="M272" s="59"/>
      <c r="N272" s="59"/>
      <c r="O272" s="59"/>
      <c r="P272" s="59"/>
      <c r="Q272" s="59"/>
      <c r="R272" s="59"/>
      <c r="S272" s="59"/>
      <c r="T272" s="59"/>
      <c r="U272" s="59"/>
      <c r="V272" s="59"/>
      <c r="W272" s="59"/>
      <c r="X272" s="59"/>
      <c r="Y272" s="59"/>
      <c r="Z272" s="59"/>
    </row>
    <row r="273" spans="1:26" ht="15.75" customHeight="1" x14ac:dyDescent="0.3">
      <c r="A273" s="58">
        <v>2021</v>
      </c>
      <c r="B273" s="59" t="s">
        <v>541</v>
      </c>
      <c r="C273" s="59" t="s">
        <v>542</v>
      </c>
      <c r="D273" s="58">
        <v>4</v>
      </c>
      <c r="E273" s="58">
        <v>0</v>
      </c>
      <c r="F273" s="58">
        <v>0</v>
      </c>
      <c r="G273" s="58">
        <v>13</v>
      </c>
      <c r="H273" s="58">
        <v>0</v>
      </c>
      <c r="I273" s="58">
        <v>8</v>
      </c>
      <c r="J273" s="58">
        <v>162</v>
      </c>
      <c r="K273" s="58">
        <v>187</v>
      </c>
      <c r="L273" s="59"/>
      <c r="M273" s="59"/>
      <c r="N273" s="59"/>
      <c r="O273" s="59"/>
      <c r="P273" s="59"/>
      <c r="Q273" s="59"/>
      <c r="R273" s="59"/>
      <c r="S273" s="59"/>
      <c r="T273" s="59"/>
      <c r="U273" s="59"/>
      <c r="V273" s="59"/>
      <c r="W273" s="59"/>
      <c r="X273" s="59"/>
      <c r="Y273" s="59"/>
      <c r="Z273" s="59"/>
    </row>
    <row r="274" spans="1:26" ht="15.75" customHeight="1" x14ac:dyDescent="0.3">
      <c r="A274" s="58">
        <v>2021</v>
      </c>
      <c r="B274" s="59" t="s">
        <v>543</v>
      </c>
      <c r="C274" s="59" t="s">
        <v>544</v>
      </c>
      <c r="D274" s="58">
        <v>0</v>
      </c>
      <c r="E274" s="58">
        <v>0</v>
      </c>
      <c r="F274" s="58">
        <v>7</v>
      </c>
      <c r="G274" s="58">
        <v>18</v>
      </c>
      <c r="H274" s="58">
        <v>1</v>
      </c>
      <c r="I274" s="58">
        <v>9</v>
      </c>
      <c r="J274" s="58">
        <v>162</v>
      </c>
      <c r="K274" s="58">
        <v>197</v>
      </c>
      <c r="L274" s="59"/>
      <c r="M274" s="59"/>
      <c r="N274" s="59"/>
      <c r="O274" s="59"/>
      <c r="P274" s="59"/>
      <c r="Q274" s="59"/>
      <c r="R274" s="59"/>
      <c r="S274" s="59"/>
      <c r="T274" s="59"/>
      <c r="U274" s="59"/>
      <c r="V274" s="59"/>
      <c r="W274" s="59"/>
      <c r="X274" s="59"/>
      <c r="Y274" s="59"/>
      <c r="Z274" s="59"/>
    </row>
    <row r="275" spans="1:26" ht="15.75" customHeight="1" x14ac:dyDescent="0.3">
      <c r="A275" s="58">
        <v>2021</v>
      </c>
      <c r="B275" s="59" t="s">
        <v>545</v>
      </c>
      <c r="C275" s="59" t="s">
        <v>546</v>
      </c>
      <c r="D275" s="58">
        <v>1</v>
      </c>
      <c r="E275" s="58">
        <v>7</v>
      </c>
      <c r="F275" s="58">
        <v>15</v>
      </c>
      <c r="G275" s="58">
        <v>13</v>
      </c>
      <c r="H275" s="58">
        <v>0</v>
      </c>
      <c r="I275" s="58">
        <v>27</v>
      </c>
      <c r="J275" s="58">
        <v>323</v>
      </c>
      <c r="K275" s="58">
        <v>386</v>
      </c>
      <c r="L275" s="59"/>
      <c r="M275" s="59"/>
      <c r="N275" s="59"/>
      <c r="O275" s="59"/>
      <c r="P275" s="59"/>
      <c r="Q275" s="59"/>
      <c r="R275" s="59"/>
      <c r="S275" s="59"/>
      <c r="T275" s="59"/>
      <c r="U275" s="59"/>
      <c r="V275" s="59"/>
      <c r="W275" s="59"/>
      <c r="X275" s="59"/>
      <c r="Y275" s="59"/>
      <c r="Z275" s="59"/>
    </row>
    <row r="276" spans="1:26" ht="15.75" customHeight="1" x14ac:dyDescent="0.3">
      <c r="A276" s="58">
        <v>2021</v>
      </c>
      <c r="B276" s="59" t="s">
        <v>547</v>
      </c>
      <c r="C276" s="59" t="s">
        <v>548</v>
      </c>
      <c r="D276" s="58">
        <v>2</v>
      </c>
      <c r="E276" s="58">
        <v>0</v>
      </c>
      <c r="F276" s="58">
        <v>29</v>
      </c>
      <c r="G276" s="58">
        <v>5</v>
      </c>
      <c r="H276" s="58">
        <v>0</v>
      </c>
      <c r="I276" s="58">
        <v>17</v>
      </c>
      <c r="J276" s="58">
        <v>42</v>
      </c>
      <c r="K276" s="58">
        <v>95</v>
      </c>
      <c r="L276" s="59"/>
      <c r="M276" s="59"/>
      <c r="N276" s="59"/>
      <c r="O276" s="59"/>
      <c r="P276" s="59"/>
      <c r="Q276" s="59"/>
      <c r="R276" s="59"/>
      <c r="S276" s="59"/>
      <c r="T276" s="59"/>
      <c r="U276" s="59"/>
      <c r="V276" s="59"/>
      <c r="W276" s="59"/>
      <c r="X276" s="59"/>
      <c r="Y276" s="59"/>
      <c r="Z276" s="59"/>
    </row>
    <row r="277" spans="1:26" ht="15.75" customHeight="1" x14ac:dyDescent="0.3">
      <c r="A277" s="58">
        <v>2021</v>
      </c>
      <c r="B277" s="59" t="s">
        <v>549</v>
      </c>
      <c r="C277" s="59" t="s">
        <v>550</v>
      </c>
      <c r="D277" s="58">
        <v>0</v>
      </c>
      <c r="E277" s="58">
        <v>33</v>
      </c>
      <c r="F277" s="58">
        <v>101</v>
      </c>
      <c r="G277" s="58">
        <v>126</v>
      </c>
      <c r="H277" s="58">
        <v>2</v>
      </c>
      <c r="I277" s="58">
        <v>105</v>
      </c>
      <c r="J277" s="58">
        <v>991</v>
      </c>
      <c r="K277" s="58">
        <v>1358</v>
      </c>
      <c r="L277" s="59"/>
      <c r="M277" s="59"/>
      <c r="N277" s="59"/>
      <c r="O277" s="59"/>
      <c r="P277" s="59"/>
      <c r="Q277" s="59"/>
      <c r="R277" s="59"/>
      <c r="S277" s="59"/>
      <c r="T277" s="59"/>
      <c r="U277" s="59"/>
      <c r="V277" s="59"/>
      <c r="W277" s="59"/>
      <c r="X277" s="59"/>
      <c r="Y277" s="59"/>
      <c r="Z277" s="59"/>
    </row>
    <row r="278" spans="1:26" ht="15.75" customHeight="1" x14ac:dyDescent="0.3">
      <c r="A278" s="58">
        <v>2021</v>
      </c>
      <c r="B278" s="58">
        <v>292</v>
      </c>
      <c r="C278" s="59" t="s">
        <v>551</v>
      </c>
      <c r="D278" s="58">
        <v>6</v>
      </c>
      <c r="E278" s="58">
        <v>16</v>
      </c>
      <c r="F278" s="58">
        <v>801</v>
      </c>
      <c r="G278" s="58">
        <v>745</v>
      </c>
      <c r="H278" s="58">
        <v>2</v>
      </c>
      <c r="I278" s="58">
        <v>175</v>
      </c>
      <c r="J278" s="58">
        <v>406</v>
      </c>
      <c r="K278" s="58">
        <v>2151</v>
      </c>
      <c r="L278" s="59"/>
      <c r="M278" s="59"/>
      <c r="N278" s="59"/>
      <c r="O278" s="59"/>
      <c r="P278" s="59"/>
      <c r="Q278" s="59"/>
      <c r="R278" s="59"/>
      <c r="S278" s="59"/>
      <c r="T278" s="59"/>
      <c r="U278" s="59"/>
      <c r="V278" s="59"/>
      <c r="W278" s="59"/>
      <c r="X278" s="59"/>
      <c r="Y278" s="59"/>
      <c r="Z278" s="59"/>
    </row>
    <row r="279" spans="1:26" ht="15.75" customHeight="1" x14ac:dyDescent="0.3">
      <c r="A279" s="58">
        <v>2021</v>
      </c>
      <c r="B279" s="59" t="s">
        <v>552</v>
      </c>
      <c r="C279" s="59" t="s">
        <v>553</v>
      </c>
      <c r="D279" s="58">
        <v>0</v>
      </c>
      <c r="E279" s="58">
        <v>0</v>
      </c>
      <c r="F279" s="58">
        <v>86</v>
      </c>
      <c r="G279" s="58">
        <v>1</v>
      </c>
      <c r="H279" s="58">
        <v>1</v>
      </c>
      <c r="I279" s="58">
        <v>8</v>
      </c>
      <c r="J279" s="58">
        <v>2</v>
      </c>
      <c r="K279" s="58">
        <v>98</v>
      </c>
      <c r="L279" s="59"/>
      <c r="M279" s="59"/>
      <c r="N279" s="59"/>
      <c r="O279" s="59"/>
      <c r="P279" s="59"/>
      <c r="Q279" s="59"/>
      <c r="R279" s="59"/>
      <c r="S279" s="59"/>
      <c r="T279" s="59"/>
      <c r="U279" s="59"/>
      <c r="V279" s="59"/>
      <c r="W279" s="59"/>
      <c r="X279" s="59"/>
      <c r="Y279" s="59"/>
      <c r="Z279" s="59"/>
    </row>
    <row r="280" spans="1:26" ht="15.75" customHeight="1" x14ac:dyDescent="0.3">
      <c r="A280" s="58">
        <v>2021</v>
      </c>
      <c r="B280" s="59" t="s">
        <v>554</v>
      </c>
      <c r="C280" s="59" t="s">
        <v>555</v>
      </c>
      <c r="D280" s="58">
        <v>0</v>
      </c>
      <c r="E280" s="58">
        <v>1</v>
      </c>
      <c r="F280" s="58">
        <v>9</v>
      </c>
      <c r="G280" s="58">
        <v>11</v>
      </c>
      <c r="H280" s="58">
        <v>0</v>
      </c>
      <c r="I280" s="58">
        <v>18</v>
      </c>
      <c r="J280" s="58">
        <v>167</v>
      </c>
      <c r="K280" s="58">
        <v>206</v>
      </c>
      <c r="L280" s="59"/>
      <c r="M280" s="59"/>
      <c r="N280" s="59"/>
      <c r="O280" s="59"/>
      <c r="P280" s="59"/>
      <c r="Q280" s="59"/>
      <c r="R280" s="59"/>
      <c r="S280" s="59"/>
      <c r="T280" s="59"/>
      <c r="U280" s="59"/>
      <c r="V280" s="59"/>
      <c r="W280" s="59"/>
      <c r="X280" s="59"/>
      <c r="Y280" s="59"/>
      <c r="Z280" s="59"/>
    </row>
    <row r="281" spans="1:26" ht="15.75" customHeight="1" x14ac:dyDescent="0.3">
      <c r="A281" s="58">
        <v>2021</v>
      </c>
      <c r="B281" s="59" t="s">
        <v>556</v>
      </c>
      <c r="C281" s="59" t="s">
        <v>557</v>
      </c>
      <c r="D281" s="58">
        <v>0</v>
      </c>
      <c r="E281" s="58">
        <v>1</v>
      </c>
      <c r="F281" s="58">
        <v>4</v>
      </c>
      <c r="G281" s="58">
        <v>8</v>
      </c>
      <c r="H281" s="58">
        <v>0</v>
      </c>
      <c r="I281" s="58">
        <v>4</v>
      </c>
      <c r="J281" s="58">
        <v>73</v>
      </c>
      <c r="K281" s="58">
        <v>90</v>
      </c>
      <c r="L281" s="59"/>
      <c r="M281" s="59"/>
      <c r="N281" s="59"/>
      <c r="O281" s="59"/>
      <c r="P281" s="59"/>
      <c r="Q281" s="59"/>
      <c r="R281" s="59"/>
      <c r="S281" s="59"/>
      <c r="T281" s="59"/>
      <c r="U281" s="59"/>
      <c r="V281" s="59"/>
      <c r="W281" s="59"/>
      <c r="X281" s="59"/>
      <c r="Y281" s="59"/>
      <c r="Z281" s="59"/>
    </row>
    <row r="282" spans="1:26" ht="15.75" customHeight="1" x14ac:dyDescent="0.3">
      <c r="A282" s="58">
        <v>2021</v>
      </c>
      <c r="B282" s="59" t="s">
        <v>558</v>
      </c>
      <c r="C282" s="59" t="s">
        <v>559</v>
      </c>
      <c r="D282" s="58">
        <v>0</v>
      </c>
      <c r="E282" s="58">
        <v>0</v>
      </c>
      <c r="F282" s="58">
        <v>362</v>
      </c>
      <c r="G282" s="58">
        <v>260</v>
      </c>
      <c r="H282" s="58">
        <v>0</v>
      </c>
      <c r="I282" s="58">
        <v>19</v>
      </c>
      <c r="J282" s="58">
        <v>4</v>
      </c>
      <c r="K282" s="58">
        <v>645</v>
      </c>
      <c r="L282" s="59"/>
      <c r="M282" s="59"/>
      <c r="N282" s="59"/>
      <c r="O282" s="59"/>
      <c r="P282" s="59"/>
      <c r="Q282" s="59"/>
      <c r="R282" s="59"/>
      <c r="S282" s="59"/>
      <c r="T282" s="59"/>
      <c r="U282" s="59"/>
      <c r="V282" s="59"/>
      <c r="W282" s="59"/>
      <c r="X282" s="59"/>
      <c r="Y282" s="59"/>
      <c r="Z282" s="59"/>
    </row>
    <row r="283" spans="1:26" ht="15.75" customHeight="1" x14ac:dyDescent="0.3">
      <c r="A283" s="58">
        <v>2021</v>
      </c>
      <c r="B283" s="58">
        <v>880</v>
      </c>
      <c r="C283" s="59" t="s">
        <v>560</v>
      </c>
      <c r="D283" s="58">
        <v>10</v>
      </c>
      <c r="E283" s="58">
        <v>13</v>
      </c>
      <c r="F283" s="58">
        <v>141</v>
      </c>
      <c r="G283" s="58">
        <v>344</v>
      </c>
      <c r="H283" s="58">
        <v>3</v>
      </c>
      <c r="I283" s="58">
        <v>190</v>
      </c>
      <c r="J283" s="58">
        <v>2489</v>
      </c>
      <c r="K283" s="58">
        <v>3190</v>
      </c>
      <c r="L283" s="59"/>
      <c r="M283" s="59"/>
      <c r="N283" s="59"/>
      <c r="O283" s="59"/>
      <c r="P283" s="59"/>
      <c r="Q283" s="59"/>
      <c r="R283" s="59"/>
      <c r="S283" s="59"/>
      <c r="T283" s="59"/>
      <c r="U283" s="59"/>
      <c r="V283" s="59"/>
      <c r="W283" s="59"/>
      <c r="X283" s="59"/>
      <c r="Y283" s="59"/>
      <c r="Z283" s="59"/>
    </row>
    <row r="284" spans="1:26" ht="15.75" customHeight="1" x14ac:dyDescent="0.3">
      <c r="A284" s="58">
        <v>2021</v>
      </c>
      <c r="B284" s="59" t="s">
        <v>561</v>
      </c>
      <c r="C284" s="59" t="s">
        <v>562</v>
      </c>
      <c r="D284" s="58">
        <v>6</v>
      </c>
      <c r="E284" s="58">
        <v>63</v>
      </c>
      <c r="F284" s="58">
        <v>746</v>
      </c>
      <c r="G284" s="58">
        <v>284</v>
      </c>
      <c r="H284" s="58">
        <v>1</v>
      </c>
      <c r="I284" s="58">
        <v>73</v>
      </c>
      <c r="J284" s="58">
        <v>100</v>
      </c>
      <c r="K284" s="58">
        <v>1273</v>
      </c>
      <c r="L284" s="59"/>
      <c r="M284" s="59"/>
      <c r="N284" s="59"/>
      <c r="O284" s="59"/>
      <c r="P284" s="59"/>
      <c r="Q284" s="59"/>
      <c r="R284" s="59"/>
      <c r="S284" s="59"/>
      <c r="T284" s="59"/>
      <c r="U284" s="59"/>
      <c r="V284" s="59"/>
      <c r="W284" s="59"/>
      <c r="X284" s="59"/>
      <c r="Y284" s="59"/>
      <c r="Z284" s="59"/>
    </row>
    <row r="285" spans="1:26" ht="15.75" customHeight="1" x14ac:dyDescent="0.3">
      <c r="A285" s="58">
        <v>2021</v>
      </c>
      <c r="B285" s="59" t="s">
        <v>563</v>
      </c>
      <c r="C285" s="59" t="s">
        <v>564</v>
      </c>
      <c r="D285" s="58">
        <v>0</v>
      </c>
      <c r="E285" s="58">
        <v>347</v>
      </c>
      <c r="F285" s="58">
        <v>127</v>
      </c>
      <c r="G285" s="58">
        <v>54</v>
      </c>
      <c r="H285" s="58">
        <v>0</v>
      </c>
      <c r="I285" s="58">
        <v>69</v>
      </c>
      <c r="J285" s="58">
        <v>349</v>
      </c>
      <c r="K285" s="58">
        <v>946</v>
      </c>
      <c r="L285" s="59"/>
      <c r="M285" s="59"/>
      <c r="N285" s="59"/>
      <c r="O285" s="59"/>
      <c r="P285" s="59"/>
      <c r="Q285" s="59"/>
      <c r="R285" s="59"/>
      <c r="S285" s="59"/>
      <c r="T285" s="59"/>
      <c r="U285" s="59"/>
      <c r="V285" s="59"/>
      <c r="W285" s="59"/>
      <c r="X285" s="59"/>
      <c r="Y285" s="59"/>
      <c r="Z285" s="59"/>
    </row>
    <row r="286" spans="1:26" ht="15.75" customHeight="1" x14ac:dyDescent="0.3">
      <c r="A286" s="58">
        <v>2021</v>
      </c>
      <c r="B286" s="59" t="s">
        <v>565</v>
      </c>
      <c r="C286" s="59" t="s">
        <v>566</v>
      </c>
      <c r="D286" s="58">
        <v>0</v>
      </c>
      <c r="E286" s="58">
        <v>0</v>
      </c>
      <c r="F286" s="58">
        <v>1</v>
      </c>
      <c r="G286" s="58">
        <v>2</v>
      </c>
      <c r="H286" s="58">
        <v>0</v>
      </c>
      <c r="I286" s="58">
        <v>8</v>
      </c>
      <c r="J286" s="58">
        <v>167</v>
      </c>
      <c r="K286" s="58">
        <v>178</v>
      </c>
      <c r="L286" s="59"/>
      <c r="M286" s="59"/>
      <c r="N286" s="59"/>
      <c r="O286" s="59"/>
      <c r="P286" s="59"/>
      <c r="Q286" s="59"/>
      <c r="R286" s="59"/>
      <c r="S286" s="59"/>
      <c r="T286" s="59"/>
      <c r="U286" s="59"/>
      <c r="V286" s="59"/>
      <c r="W286" s="59"/>
      <c r="X286" s="59"/>
      <c r="Y286" s="59"/>
      <c r="Z286" s="59"/>
    </row>
    <row r="287" spans="1:26" ht="15.75" customHeight="1" x14ac:dyDescent="0.3">
      <c r="A287" s="58">
        <v>2021</v>
      </c>
      <c r="B287" s="58">
        <v>890</v>
      </c>
      <c r="C287" s="59" t="s">
        <v>567</v>
      </c>
      <c r="D287" s="58">
        <v>1</v>
      </c>
      <c r="E287" s="58">
        <v>7</v>
      </c>
      <c r="F287" s="58">
        <v>172</v>
      </c>
      <c r="G287" s="58">
        <v>117</v>
      </c>
      <c r="H287" s="58">
        <v>1</v>
      </c>
      <c r="I287" s="58">
        <v>43</v>
      </c>
      <c r="J287" s="58">
        <v>208</v>
      </c>
      <c r="K287" s="58">
        <v>549</v>
      </c>
      <c r="L287" s="59"/>
      <c r="M287" s="59"/>
      <c r="N287" s="59"/>
      <c r="O287" s="59"/>
      <c r="P287" s="59"/>
      <c r="Q287" s="59"/>
      <c r="R287" s="59"/>
      <c r="S287" s="59"/>
      <c r="T287" s="59"/>
      <c r="U287" s="59"/>
      <c r="V287" s="59"/>
      <c r="W287" s="59"/>
      <c r="X287" s="59"/>
      <c r="Y287" s="59"/>
      <c r="Z287" s="59"/>
    </row>
    <row r="288" spans="1:26" ht="15.75" customHeight="1" x14ac:dyDescent="0.3">
      <c r="A288" s="58">
        <v>2021</v>
      </c>
      <c r="B288" s="59" t="s">
        <v>568</v>
      </c>
      <c r="C288" s="59" t="s">
        <v>569</v>
      </c>
      <c r="D288" s="58">
        <v>1</v>
      </c>
      <c r="E288" s="58">
        <v>35</v>
      </c>
      <c r="F288" s="58">
        <v>176</v>
      </c>
      <c r="G288" s="58">
        <v>257</v>
      </c>
      <c r="H288" s="58">
        <v>1</v>
      </c>
      <c r="I288" s="58">
        <v>75</v>
      </c>
      <c r="J288" s="58">
        <v>1442</v>
      </c>
      <c r="K288" s="58">
        <v>1987</v>
      </c>
      <c r="L288" s="59"/>
      <c r="M288" s="59"/>
      <c r="N288" s="59"/>
      <c r="O288" s="59"/>
      <c r="P288" s="59"/>
      <c r="Q288" s="59"/>
      <c r="R288" s="59"/>
      <c r="S288" s="59"/>
      <c r="T288" s="59"/>
      <c r="U288" s="59"/>
      <c r="V288" s="59"/>
      <c r="W288" s="59"/>
      <c r="X288" s="59"/>
      <c r="Y288" s="59"/>
      <c r="Z288" s="59"/>
    </row>
    <row r="289" spans="1:26" ht="15.75" customHeight="1" x14ac:dyDescent="0.3">
      <c r="A289" s="58">
        <v>2021</v>
      </c>
      <c r="B289" s="58">
        <v>900</v>
      </c>
      <c r="C289" s="59" t="s">
        <v>570</v>
      </c>
      <c r="D289" s="58">
        <v>66</v>
      </c>
      <c r="E289" s="58">
        <v>2329</v>
      </c>
      <c r="F289" s="58">
        <v>4838</v>
      </c>
      <c r="G289" s="58">
        <v>7716</v>
      </c>
      <c r="H289" s="58">
        <v>24</v>
      </c>
      <c r="I289" s="58">
        <v>1619</v>
      </c>
      <c r="J289" s="58">
        <v>23342</v>
      </c>
      <c r="K289" s="58">
        <v>39934</v>
      </c>
      <c r="L289" s="59"/>
      <c r="M289" s="59"/>
      <c r="N289" s="59"/>
      <c r="O289" s="59"/>
      <c r="P289" s="59"/>
      <c r="Q289" s="59"/>
      <c r="R289" s="59"/>
      <c r="S289" s="59"/>
      <c r="T289" s="59"/>
      <c r="U289" s="59"/>
      <c r="V289" s="59"/>
      <c r="W289" s="59"/>
      <c r="X289" s="59"/>
      <c r="Y289" s="59"/>
      <c r="Z289" s="59"/>
    </row>
    <row r="290" spans="1:26" ht="15.75" customHeight="1" x14ac:dyDescent="0.3">
      <c r="A290" s="58">
        <v>2021</v>
      </c>
      <c r="B290" s="59" t="s">
        <v>571</v>
      </c>
      <c r="C290" s="59" t="s">
        <v>572</v>
      </c>
      <c r="D290" s="58">
        <v>2</v>
      </c>
      <c r="E290" s="58">
        <v>55</v>
      </c>
      <c r="F290" s="58">
        <v>42</v>
      </c>
      <c r="G290" s="58">
        <v>73</v>
      </c>
      <c r="H290" s="58">
        <v>0</v>
      </c>
      <c r="I290" s="58">
        <v>32</v>
      </c>
      <c r="J290" s="58">
        <v>371</v>
      </c>
      <c r="K290" s="58">
        <v>575</v>
      </c>
      <c r="L290" s="59"/>
      <c r="M290" s="59"/>
      <c r="N290" s="59"/>
      <c r="O290" s="59"/>
      <c r="P290" s="59"/>
      <c r="Q290" s="59"/>
      <c r="R290" s="59"/>
      <c r="S290" s="59"/>
      <c r="T290" s="59"/>
      <c r="U290" s="59"/>
      <c r="V290" s="59"/>
      <c r="W290" s="59"/>
      <c r="X290" s="59"/>
      <c r="Y290" s="59"/>
      <c r="Z290" s="59"/>
    </row>
    <row r="291" spans="1:26" ht="15.75" customHeight="1" x14ac:dyDescent="0.3">
      <c r="A291" s="58">
        <v>2021</v>
      </c>
      <c r="B291" s="59" t="s">
        <v>573</v>
      </c>
      <c r="C291" s="59" t="s">
        <v>574</v>
      </c>
      <c r="D291" s="58">
        <v>4</v>
      </c>
      <c r="E291" s="58">
        <v>26</v>
      </c>
      <c r="F291" s="58">
        <v>218</v>
      </c>
      <c r="G291" s="58">
        <v>179</v>
      </c>
      <c r="H291" s="58">
        <v>0</v>
      </c>
      <c r="I291" s="58">
        <v>52</v>
      </c>
      <c r="J291" s="58">
        <v>567</v>
      </c>
      <c r="K291" s="58">
        <v>1046</v>
      </c>
      <c r="L291" s="59"/>
      <c r="M291" s="59"/>
      <c r="N291" s="59"/>
      <c r="O291" s="59"/>
      <c r="P291" s="59"/>
      <c r="Q291" s="59"/>
      <c r="R291" s="59"/>
      <c r="S291" s="59"/>
      <c r="T291" s="59"/>
      <c r="U291" s="59"/>
      <c r="V291" s="59"/>
      <c r="W291" s="59"/>
      <c r="X291" s="59"/>
      <c r="Y291" s="59"/>
      <c r="Z291" s="59"/>
    </row>
    <row r="292" spans="1:26" ht="15.75" customHeight="1" x14ac:dyDescent="0.3">
      <c r="A292" s="58">
        <v>2021</v>
      </c>
      <c r="B292" s="59" t="s">
        <v>575</v>
      </c>
      <c r="C292" s="59" t="s">
        <v>576</v>
      </c>
      <c r="D292" s="58">
        <v>1</v>
      </c>
      <c r="E292" s="58">
        <v>4</v>
      </c>
      <c r="F292" s="58">
        <v>116</v>
      </c>
      <c r="G292" s="58">
        <v>43</v>
      </c>
      <c r="H292" s="58">
        <v>1</v>
      </c>
      <c r="I292" s="58">
        <v>27</v>
      </c>
      <c r="J292" s="58">
        <v>60</v>
      </c>
      <c r="K292" s="58">
        <v>252</v>
      </c>
      <c r="L292" s="59"/>
      <c r="M292" s="59"/>
      <c r="N292" s="59"/>
      <c r="O292" s="59"/>
      <c r="P292" s="59"/>
      <c r="Q292" s="59"/>
      <c r="R292" s="59"/>
      <c r="S292" s="59"/>
      <c r="T292" s="59"/>
      <c r="U292" s="59"/>
      <c r="V292" s="59"/>
      <c r="W292" s="59"/>
      <c r="X292" s="59"/>
      <c r="Y292" s="59"/>
      <c r="Z292" s="59"/>
    </row>
    <row r="293" spans="1:26" ht="15.75" customHeight="1" x14ac:dyDescent="0.3">
      <c r="A293" s="58">
        <v>2021</v>
      </c>
      <c r="B293" s="59" t="s">
        <v>577</v>
      </c>
      <c r="C293" s="59" t="s">
        <v>578</v>
      </c>
      <c r="D293" s="58">
        <v>0</v>
      </c>
      <c r="E293" s="58">
        <v>20</v>
      </c>
      <c r="F293" s="58">
        <v>79</v>
      </c>
      <c r="G293" s="58">
        <v>52</v>
      </c>
      <c r="H293" s="58">
        <v>0</v>
      </c>
      <c r="I293" s="58">
        <v>14</v>
      </c>
      <c r="J293" s="58">
        <v>80</v>
      </c>
      <c r="K293" s="58">
        <v>245</v>
      </c>
      <c r="L293" s="59"/>
      <c r="M293" s="59"/>
      <c r="N293" s="59"/>
      <c r="O293" s="59"/>
      <c r="P293" s="59"/>
      <c r="Q293" s="59"/>
      <c r="R293" s="59"/>
      <c r="S293" s="59"/>
      <c r="T293" s="59"/>
      <c r="U293" s="59"/>
      <c r="V293" s="59"/>
      <c r="W293" s="59"/>
      <c r="X293" s="59"/>
      <c r="Y293" s="59"/>
      <c r="Z293" s="59"/>
    </row>
    <row r="294" spans="1:26" ht="15.75" customHeight="1" x14ac:dyDescent="0.3">
      <c r="A294" s="58">
        <v>2021</v>
      </c>
      <c r="B294" s="59" t="s">
        <v>579</v>
      </c>
      <c r="C294" s="59" t="s">
        <v>580</v>
      </c>
      <c r="D294" s="58">
        <v>0</v>
      </c>
      <c r="E294" s="58">
        <v>0</v>
      </c>
      <c r="F294" s="58">
        <v>129</v>
      </c>
      <c r="G294" s="58">
        <v>6</v>
      </c>
      <c r="H294" s="58">
        <v>0</v>
      </c>
      <c r="I294" s="58">
        <v>0</v>
      </c>
      <c r="J294" s="58">
        <v>2</v>
      </c>
      <c r="K294" s="58">
        <v>137</v>
      </c>
      <c r="L294" s="59"/>
      <c r="M294" s="59"/>
      <c r="N294" s="59"/>
      <c r="O294" s="59"/>
      <c r="P294" s="59"/>
      <c r="Q294" s="59"/>
      <c r="R294" s="59"/>
      <c r="S294" s="59"/>
      <c r="T294" s="59"/>
      <c r="U294" s="59"/>
      <c r="V294" s="59"/>
      <c r="W294" s="59"/>
      <c r="X294" s="59"/>
      <c r="Y294" s="59"/>
      <c r="Z294" s="59"/>
    </row>
    <row r="295" spans="1:26" ht="15.75" customHeight="1" x14ac:dyDescent="0.3">
      <c r="A295" s="58">
        <v>2021</v>
      </c>
      <c r="B295" s="59" t="s">
        <v>581</v>
      </c>
      <c r="C295" s="59" t="s">
        <v>582</v>
      </c>
      <c r="D295" s="58">
        <v>2</v>
      </c>
      <c r="E295" s="58">
        <v>12</v>
      </c>
      <c r="F295" s="58">
        <v>64</v>
      </c>
      <c r="G295" s="58">
        <v>86</v>
      </c>
      <c r="H295" s="58">
        <v>0</v>
      </c>
      <c r="I295" s="58">
        <v>88</v>
      </c>
      <c r="J295" s="58">
        <v>1512</v>
      </c>
      <c r="K295" s="58">
        <v>1764</v>
      </c>
      <c r="L295" s="59"/>
      <c r="M295" s="59"/>
      <c r="N295" s="59"/>
      <c r="O295" s="59"/>
      <c r="P295" s="59"/>
      <c r="Q295" s="59"/>
      <c r="R295" s="59"/>
      <c r="S295" s="59"/>
      <c r="T295" s="59"/>
      <c r="U295" s="59"/>
      <c r="V295" s="59"/>
      <c r="W295" s="59"/>
      <c r="X295" s="59"/>
      <c r="Y295" s="59"/>
      <c r="Z295" s="59"/>
    </row>
    <row r="296" spans="1:26" ht="15.75" customHeight="1" x14ac:dyDescent="0.3">
      <c r="A296" s="58">
        <v>2021</v>
      </c>
      <c r="B296" s="59" t="s">
        <v>583</v>
      </c>
      <c r="C296" s="59" t="s">
        <v>584</v>
      </c>
      <c r="D296" s="58">
        <v>1</v>
      </c>
      <c r="E296" s="58">
        <v>25</v>
      </c>
      <c r="F296" s="58">
        <v>92</v>
      </c>
      <c r="G296" s="58">
        <v>38</v>
      </c>
      <c r="H296" s="58">
        <v>1</v>
      </c>
      <c r="I296" s="58">
        <v>27</v>
      </c>
      <c r="J296" s="58">
        <v>755</v>
      </c>
      <c r="K296" s="58">
        <v>939</v>
      </c>
      <c r="L296" s="59"/>
      <c r="M296" s="59"/>
      <c r="N296" s="59"/>
      <c r="O296" s="59"/>
      <c r="P296" s="59"/>
      <c r="Q296" s="59"/>
      <c r="R296" s="59"/>
      <c r="S296" s="59"/>
      <c r="T296" s="59"/>
      <c r="U296" s="59"/>
      <c r="V296" s="59"/>
      <c r="W296" s="59"/>
      <c r="X296" s="59"/>
      <c r="Y296" s="59"/>
      <c r="Z296" s="59"/>
    </row>
    <row r="297" spans="1:26" ht="15.75" customHeight="1" x14ac:dyDescent="0.3">
      <c r="A297" s="58">
        <v>2021</v>
      </c>
      <c r="B297" s="58">
        <v>910</v>
      </c>
      <c r="C297" s="59" t="s">
        <v>585</v>
      </c>
      <c r="D297" s="58">
        <v>5</v>
      </c>
      <c r="E297" s="58">
        <v>60</v>
      </c>
      <c r="F297" s="58">
        <v>3374</v>
      </c>
      <c r="G297" s="58">
        <v>805</v>
      </c>
      <c r="H297" s="58">
        <v>2</v>
      </c>
      <c r="I297" s="58">
        <v>187</v>
      </c>
      <c r="J297" s="58">
        <v>638</v>
      </c>
      <c r="K297" s="58">
        <v>5071</v>
      </c>
      <c r="L297" s="59"/>
      <c r="M297" s="59"/>
      <c r="N297" s="59"/>
      <c r="O297" s="59"/>
      <c r="P297" s="59"/>
      <c r="Q297" s="59"/>
      <c r="R297" s="59"/>
      <c r="S297" s="59"/>
      <c r="T297" s="59"/>
      <c r="U297" s="59"/>
      <c r="V297" s="59"/>
      <c r="W297" s="59"/>
      <c r="X297" s="59"/>
      <c r="Y297" s="59"/>
      <c r="Z297" s="59"/>
    </row>
    <row r="298" spans="1:26" ht="15.75" customHeight="1" x14ac:dyDescent="0.3">
      <c r="A298" s="58">
        <v>2021</v>
      </c>
      <c r="B298" s="59" t="s">
        <v>586</v>
      </c>
      <c r="C298" s="59" t="s">
        <v>587</v>
      </c>
      <c r="D298" s="58">
        <v>0</v>
      </c>
      <c r="E298" s="58">
        <v>0</v>
      </c>
      <c r="F298" s="58">
        <v>93</v>
      </c>
      <c r="G298" s="58">
        <v>24</v>
      </c>
      <c r="H298" s="58">
        <v>0</v>
      </c>
      <c r="I298" s="58">
        <v>8</v>
      </c>
      <c r="J298" s="58">
        <v>6</v>
      </c>
      <c r="K298" s="58">
        <v>131</v>
      </c>
      <c r="L298" s="59"/>
      <c r="M298" s="59"/>
      <c r="N298" s="59"/>
      <c r="O298" s="59"/>
      <c r="P298" s="59"/>
      <c r="Q298" s="59"/>
      <c r="R298" s="59"/>
      <c r="S298" s="59"/>
      <c r="T298" s="59"/>
      <c r="U298" s="59"/>
      <c r="V298" s="59"/>
      <c r="W298" s="59"/>
      <c r="X298" s="59"/>
      <c r="Y298" s="59"/>
      <c r="Z298" s="59"/>
    </row>
    <row r="299" spans="1:26" ht="15.75" customHeight="1" x14ac:dyDescent="0.3">
      <c r="A299" s="58">
        <v>2021</v>
      </c>
      <c r="B299" s="59" t="s">
        <v>588</v>
      </c>
      <c r="C299" s="59" t="s">
        <v>589</v>
      </c>
      <c r="D299" s="58">
        <v>5</v>
      </c>
      <c r="E299" s="58">
        <v>51</v>
      </c>
      <c r="F299" s="58">
        <v>357</v>
      </c>
      <c r="G299" s="58">
        <v>111</v>
      </c>
      <c r="H299" s="58">
        <v>1</v>
      </c>
      <c r="I299" s="58">
        <v>86</v>
      </c>
      <c r="J299" s="58">
        <v>761</v>
      </c>
      <c r="K299" s="58">
        <v>1372</v>
      </c>
      <c r="L299" s="59"/>
      <c r="M299" s="59"/>
      <c r="N299" s="59"/>
      <c r="O299" s="59"/>
      <c r="P299" s="59"/>
      <c r="Q299" s="59"/>
      <c r="R299" s="59"/>
      <c r="S299" s="59"/>
      <c r="T299" s="59"/>
      <c r="U299" s="59"/>
      <c r="V299" s="59"/>
      <c r="W299" s="59"/>
      <c r="X299" s="59"/>
      <c r="Y299" s="59"/>
      <c r="Z299" s="59"/>
    </row>
    <row r="300" spans="1:26" ht="15.75" customHeight="1" x14ac:dyDescent="0.3">
      <c r="A300" s="58">
        <v>2021</v>
      </c>
      <c r="B300" s="58">
        <v>920</v>
      </c>
      <c r="C300" s="59" t="s">
        <v>590</v>
      </c>
      <c r="D300" s="58">
        <v>394</v>
      </c>
      <c r="E300" s="58">
        <v>16418</v>
      </c>
      <c r="F300" s="58">
        <v>35488</v>
      </c>
      <c r="G300" s="58">
        <v>29352</v>
      </c>
      <c r="H300" s="58">
        <v>172</v>
      </c>
      <c r="I300" s="58">
        <v>6109</v>
      </c>
      <c r="J300" s="58">
        <v>70613</v>
      </c>
      <c r="K300" s="58">
        <v>158546</v>
      </c>
      <c r="L300" s="59"/>
      <c r="M300" s="59"/>
      <c r="N300" s="59"/>
      <c r="O300" s="59"/>
      <c r="P300" s="59"/>
      <c r="Q300" s="59"/>
      <c r="R300" s="59"/>
      <c r="S300" s="59"/>
      <c r="T300" s="59"/>
      <c r="U300" s="59"/>
      <c r="V300" s="59"/>
      <c r="W300" s="59"/>
      <c r="X300" s="59"/>
      <c r="Y300" s="59"/>
      <c r="Z300" s="59"/>
    </row>
    <row r="301" spans="1:26" ht="15.75" customHeight="1" x14ac:dyDescent="0.3">
      <c r="A301" s="58">
        <v>2021</v>
      </c>
      <c r="B301" s="59" t="s">
        <v>591</v>
      </c>
      <c r="C301" s="59" t="s">
        <v>592</v>
      </c>
      <c r="D301" s="58">
        <v>4</v>
      </c>
      <c r="E301" s="58">
        <v>35</v>
      </c>
      <c r="F301" s="58">
        <v>150</v>
      </c>
      <c r="G301" s="58">
        <v>92</v>
      </c>
      <c r="H301" s="58">
        <v>5</v>
      </c>
      <c r="I301" s="58">
        <v>26</v>
      </c>
      <c r="J301" s="58">
        <v>455</v>
      </c>
      <c r="K301" s="58">
        <v>767</v>
      </c>
      <c r="L301" s="59"/>
      <c r="M301" s="59"/>
      <c r="N301" s="59"/>
      <c r="O301" s="59"/>
      <c r="P301" s="59"/>
      <c r="Q301" s="59"/>
      <c r="R301" s="59"/>
      <c r="S301" s="59"/>
      <c r="T301" s="59"/>
      <c r="U301" s="59"/>
      <c r="V301" s="59"/>
      <c r="W301" s="59"/>
      <c r="X301" s="59"/>
      <c r="Y301" s="59"/>
      <c r="Z301" s="59"/>
    </row>
    <row r="302" spans="1:26" ht="15.75" customHeight="1" x14ac:dyDescent="0.3">
      <c r="A302" s="58">
        <v>2021</v>
      </c>
      <c r="B302" s="58">
        <v>930</v>
      </c>
      <c r="C302" s="59" t="s">
        <v>593</v>
      </c>
      <c r="D302" s="58">
        <v>125</v>
      </c>
      <c r="E302" s="58">
        <v>7</v>
      </c>
      <c r="F302" s="58">
        <v>1132</v>
      </c>
      <c r="G302" s="58">
        <v>155</v>
      </c>
      <c r="H302" s="58">
        <v>2</v>
      </c>
      <c r="I302" s="58">
        <v>76</v>
      </c>
      <c r="J302" s="58">
        <v>238</v>
      </c>
      <c r="K302" s="58">
        <v>1735</v>
      </c>
      <c r="L302" s="59"/>
      <c r="M302" s="59"/>
      <c r="N302" s="59"/>
      <c r="O302" s="59"/>
      <c r="P302" s="59"/>
      <c r="Q302" s="59"/>
      <c r="R302" s="59"/>
      <c r="S302" s="59"/>
      <c r="T302" s="59"/>
      <c r="U302" s="59"/>
      <c r="V302" s="59"/>
      <c r="W302" s="59"/>
      <c r="X302" s="59"/>
      <c r="Y302" s="59"/>
      <c r="Z302" s="59"/>
    </row>
    <row r="303" spans="1:26" ht="15.75" customHeight="1" x14ac:dyDescent="0.3">
      <c r="A303" s="58">
        <v>2021</v>
      </c>
      <c r="B303" s="58">
        <v>940</v>
      </c>
      <c r="C303" s="59" t="s">
        <v>594</v>
      </c>
      <c r="D303" s="58">
        <v>1</v>
      </c>
      <c r="E303" s="58">
        <v>7</v>
      </c>
      <c r="F303" s="58">
        <v>884</v>
      </c>
      <c r="G303" s="58">
        <v>88</v>
      </c>
      <c r="H303" s="58">
        <v>0</v>
      </c>
      <c r="I303" s="58">
        <v>35</v>
      </c>
      <c r="J303" s="58">
        <v>88</v>
      </c>
      <c r="K303" s="58">
        <v>1103</v>
      </c>
      <c r="L303" s="59"/>
      <c r="M303" s="59"/>
      <c r="N303" s="59"/>
      <c r="O303" s="59"/>
      <c r="P303" s="59"/>
      <c r="Q303" s="59"/>
      <c r="R303" s="59"/>
      <c r="S303" s="59"/>
      <c r="T303" s="59"/>
      <c r="U303" s="59"/>
      <c r="V303" s="59"/>
      <c r="W303" s="59"/>
      <c r="X303" s="59"/>
      <c r="Y303" s="59"/>
      <c r="Z303" s="59"/>
    </row>
    <row r="304" spans="1:26" ht="15.75" customHeight="1" x14ac:dyDescent="0.3">
      <c r="A304" s="58">
        <v>2021</v>
      </c>
      <c r="B304" s="59" t="s">
        <v>595</v>
      </c>
      <c r="C304" s="59" t="s">
        <v>596</v>
      </c>
      <c r="D304" s="58">
        <v>0</v>
      </c>
      <c r="E304" s="58">
        <v>4</v>
      </c>
      <c r="F304" s="58">
        <v>18</v>
      </c>
      <c r="G304" s="58">
        <v>23</v>
      </c>
      <c r="H304" s="58">
        <v>0</v>
      </c>
      <c r="I304" s="58">
        <v>18</v>
      </c>
      <c r="J304" s="58">
        <v>359</v>
      </c>
      <c r="K304" s="58">
        <v>422</v>
      </c>
      <c r="L304" s="59"/>
      <c r="M304" s="59"/>
      <c r="N304" s="59"/>
      <c r="O304" s="59"/>
      <c r="P304" s="59"/>
      <c r="Q304" s="59"/>
      <c r="R304" s="59"/>
      <c r="S304" s="59"/>
      <c r="T304" s="59"/>
      <c r="U304" s="59"/>
      <c r="V304" s="59"/>
      <c r="W304" s="59"/>
      <c r="X304" s="59"/>
      <c r="Y304" s="59"/>
      <c r="Z304" s="59"/>
    </row>
    <row r="305" spans="1:26" ht="15.75" customHeight="1" x14ac:dyDescent="0.3">
      <c r="A305" s="58">
        <v>2021</v>
      </c>
      <c r="B305" s="58">
        <v>950</v>
      </c>
      <c r="C305" s="59" t="s">
        <v>597</v>
      </c>
      <c r="D305" s="58">
        <v>15</v>
      </c>
      <c r="E305" s="58">
        <v>77</v>
      </c>
      <c r="F305" s="58">
        <v>57</v>
      </c>
      <c r="G305" s="58">
        <v>428</v>
      </c>
      <c r="H305" s="58">
        <v>3</v>
      </c>
      <c r="I305" s="58">
        <v>127</v>
      </c>
      <c r="J305" s="58">
        <v>3765</v>
      </c>
      <c r="K305" s="58">
        <v>4472</v>
      </c>
      <c r="L305" s="59"/>
      <c r="M305" s="59"/>
      <c r="N305" s="59"/>
      <c r="O305" s="59"/>
      <c r="P305" s="59"/>
      <c r="Q305" s="59"/>
      <c r="R305" s="59"/>
      <c r="S305" s="59"/>
      <c r="T305" s="59"/>
      <c r="U305" s="59"/>
      <c r="V305" s="59"/>
      <c r="W305" s="59"/>
      <c r="X305" s="59"/>
      <c r="Y305" s="59"/>
      <c r="Z305" s="59"/>
    </row>
    <row r="306" spans="1:26" ht="15.75" customHeight="1" x14ac:dyDescent="0.3">
      <c r="A306" s="58">
        <v>2021</v>
      </c>
      <c r="B306" s="59" t="s">
        <v>598</v>
      </c>
      <c r="C306" s="59" t="s">
        <v>599</v>
      </c>
      <c r="D306" s="58">
        <v>0</v>
      </c>
      <c r="E306" s="58">
        <v>1</v>
      </c>
      <c r="F306" s="58">
        <v>2</v>
      </c>
      <c r="G306" s="58">
        <v>3</v>
      </c>
      <c r="H306" s="58">
        <v>0</v>
      </c>
      <c r="I306" s="58">
        <v>4</v>
      </c>
      <c r="J306" s="58">
        <v>31</v>
      </c>
      <c r="K306" s="58">
        <v>41</v>
      </c>
      <c r="L306" s="59"/>
      <c r="M306" s="59"/>
      <c r="N306" s="59"/>
      <c r="O306" s="59"/>
      <c r="P306" s="59"/>
      <c r="Q306" s="59"/>
      <c r="R306" s="59"/>
      <c r="S306" s="59"/>
      <c r="T306" s="59"/>
      <c r="U306" s="59"/>
      <c r="V306" s="59"/>
      <c r="W306" s="59"/>
      <c r="X306" s="59"/>
      <c r="Y306" s="59"/>
      <c r="Z306" s="59"/>
    </row>
    <row r="307" spans="1:26" ht="15.75" customHeight="1" x14ac:dyDescent="0.3">
      <c r="A307" s="58">
        <v>2021</v>
      </c>
      <c r="B307" s="58">
        <v>960</v>
      </c>
      <c r="C307" s="59" t="s">
        <v>600</v>
      </c>
      <c r="D307" s="58">
        <v>24</v>
      </c>
      <c r="E307" s="58">
        <v>190</v>
      </c>
      <c r="F307" s="58">
        <v>5993</v>
      </c>
      <c r="G307" s="58">
        <v>4511</v>
      </c>
      <c r="H307" s="58">
        <v>26</v>
      </c>
      <c r="I307" s="58">
        <v>703</v>
      </c>
      <c r="J307" s="58">
        <v>5905</v>
      </c>
      <c r="K307" s="58">
        <v>17352</v>
      </c>
      <c r="L307" s="59"/>
      <c r="M307" s="59"/>
      <c r="N307" s="59"/>
      <c r="O307" s="59"/>
      <c r="P307" s="59"/>
      <c r="Q307" s="59"/>
      <c r="R307" s="59"/>
      <c r="S307" s="59"/>
      <c r="T307" s="59"/>
      <c r="U307" s="59"/>
      <c r="V307" s="59"/>
      <c r="W307" s="59"/>
      <c r="X307" s="59"/>
      <c r="Y307" s="59"/>
      <c r="Z307" s="59"/>
    </row>
    <row r="308" spans="1:26" ht="15.75" customHeight="1" x14ac:dyDescent="0.3">
      <c r="A308" s="58">
        <v>2021</v>
      </c>
      <c r="B308" s="59" t="s">
        <v>601</v>
      </c>
      <c r="C308" s="59" t="s">
        <v>602</v>
      </c>
      <c r="D308" s="58">
        <v>1</v>
      </c>
      <c r="E308" s="58">
        <v>9</v>
      </c>
      <c r="F308" s="58">
        <v>320</v>
      </c>
      <c r="G308" s="58">
        <v>83</v>
      </c>
      <c r="H308" s="58">
        <v>3</v>
      </c>
      <c r="I308" s="58">
        <v>70</v>
      </c>
      <c r="J308" s="58">
        <v>461</v>
      </c>
      <c r="K308" s="58">
        <v>947</v>
      </c>
      <c r="L308" s="59"/>
      <c r="M308" s="59"/>
      <c r="N308" s="59"/>
      <c r="O308" s="59"/>
      <c r="P308" s="59"/>
      <c r="Q308" s="59"/>
      <c r="R308" s="59"/>
      <c r="S308" s="59"/>
      <c r="T308" s="59"/>
      <c r="U308" s="59"/>
      <c r="V308" s="59"/>
      <c r="W308" s="59"/>
      <c r="X308" s="59"/>
      <c r="Y308" s="59"/>
      <c r="Z308" s="59"/>
    </row>
    <row r="309" spans="1:26" ht="15.75" customHeight="1" x14ac:dyDescent="0.3">
      <c r="A309" s="58">
        <v>2021</v>
      </c>
      <c r="B309" s="58">
        <v>422</v>
      </c>
      <c r="C309" s="59" t="s">
        <v>603</v>
      </c>
      <c r="D309" s="58">
        <v>2</v>
      </c>
      <c r="E309" s="58">
        <v>0</v>
      </c>
      <c r="F309" s="58">
        <v>616</v>
      </c>
      <c r="G309" s="58">
        <v>7</v>
      </c>
      <c r="H309" s="58">
        <v>2</v>
      </c>
      <c r="I309" s="58">
        <v>17</v>
      </c>
      <c r="J309" s="58">
        <v>13</v>
      </c>
      <c r="K309" s="58">
        <v>657</v>
      </c>
      <c r="L309" s="59"/>
      <c r="M309" s="59"/>
      <c r="N309" s="59"/>
      <c r="O309" s="59"/>
      <c r="P309" s="59"/>
      <c r="Q309" s="59"/>
      <c r="R309" s="59"/>
      <c r="S309" s="59"/>
      <c r="T309" s="59"/>
      <c r="U309" s="59"/>
      <c r="V309" s="59"/>
      <c r="W309" s="59"/>
      <c r="X309" s="59"/>
      <c r="Y309" s="59"/>
      <c r="Z309" s="59"/>
    </row>
    <row r="310" spans="1:26" ht="15.75" customHeight="1" x14ac:dyDescent="0.3">
      <c r="A310" s="58">
        <v>2021</v>
      </c>
      <c r="B310" s="59" t="s">
        <v>604</v>
      </c>
      <c r="C310" s="59" t="s">
        <v>605</v>
      </c>
      <c r="D310" s="58">
        <v>0</v>
      </c>
      <c r="E310" s="58">
        <v>5</v>
      </c>
      <c r="F310" s="58">
        <v>10</v>
      </c>
      <c r="G310" s="58">
        <v>17</v>
      </c>
      <c r="H310" s="58">
        <v>0</v>
      </c>
      <c r="I310" s="58">
        <v>7</v>
      </c>
      <c r="J310" s="58">
        <v>143</v>
      </c>
      <c r="K310" s="58">
        <v>182</v>
      </c>
      <c r="L310" s="59"/>
      <c r="M310" s="59"/>
      <c r="N310" s="59"/>
      <c r="O310" s="59"/>
      <c r="P310" s="59"/>
      <c r="Q310" s="59"/>
      <c r="R310" s="59"/>
      <c r="S310" s="59"/>
      <c r="T310" s="59"/>
      <c r="U310" s="59"/>
      <c r="V310" s="59"/>
      <c r="W310" s="59"/>
      <c r="X310" s="59"/>
      <c r="Y310" s="59"/>
      <c r="Z310" s="59"/>
    </row>
    <row r="311" spans="1:26" ht="15.75" customHeight="1" x14ac:dyDescent="0.3">
      <c r="A311" s="58">
        <v>2021</v>
      </c>
      <c r="B311" s="58">
        <v>241</v>
      </c>
      <c r="C311" s="59" t="s">
        <v>606</v>
      </c>
      <c r="D311" s="58">
        <v>27</v>
      </c>
      <c r="E311" s="58">
        <v>9</v>
      </c>
      <c r="F311" s="58">
        <v>859</v>
      </c>
      <c r="G311" s="58">
        <v>240</v>
      </c>
      <c r="H311" s="58">
        <v>0</v>
      </c>
      <c r="I311" s="58">
        <v>146</v>
      </c>
      <c r="J311" s="58">
        <v>776</v>
      </c>
      <c r="K311" s="58">
        <v>2057</v>
      </c>
      <c r="L311" s="59"/>
      <c r="M311" s="59"/>
      <c r="N311" s="59"/>
      <c r="O311" s="59"/>
      <c r="P311" s="59"/>
      <c r="Q311" s="59"/>
      <c r="R311" s="59"/>
      <c r="S311" s="59"/>
      <c r="T311" s="59"/>
      <c r="U311" s="59"/>
      <c r="V311" s="59"/>
      <c r="W311" s="59"/>
      <c r="X311" s="59"/>
      <c r="Y311" s="59"/>
      <c r="Z311" s="59"/>
    </row>
    <row r="312" spans="1:26" ht="15.75" customHeight="1" x14ac:dyDescent="0.3">
      <c r="A312" s="58">
        <v>2021</v>
      </c>
      <c r="B312" s="58">
        <v>970</v>
      </c>
      <c r="C312" s="59" t="s">
        <v>607</v>
      </c>
      <c r="D312" s="58">
        <v>11</v>
      </c>
      <c r="E312" s="58">
        <v>40</v>
      </c>
      <c r="F312" s="58">
        <v>294</v>
      </c>
      <c r="G312" s="58">
        <v>1332</v>
      </c>
      <c r="H312" s="58">
        <v>0</v>
      </c>
      <c r="I312" s="58">
        <v>499</v>
      </c>
      <c r="J312" s="58">
        <v>6333</v>
      </c>
      <c r="K312" s="58">
        <v>8509</v>
      </c>
      <c r="L312" s="59"/>
      <c r="M312" s="59"/>
      <c r="N312" s="59"/>
      <c r="O312" s="59"/>
      <c r="P312" s="59"/>
      <c r="Q312" s="59"/>
      <c r="R312" s="59"/>
      <c r="S312" s="59"/>
      <c r="T312" s="59"/>
      <c r="U312" s="59"/>
      <c r="V312" s="59"/>
      <c r="W312" s="59"/>
      <c r="X312" s="59"/>
      <c r="Y312" s="59"/>
      <c r="Z312" s="59"/>
    </row>
    <row r="313" spans="1:26" ht="15.75" customHeight="1" x14ac:dyDescent="0.3">
      <c r="A313" s="58">
        <v>2021</v>
      </c>
      <c r="B313" s="59" t="s">
        <v>608</v>
      </c>
      <c r="C313" s="59" t="s">
        <v>609</v>
      </c>
      <c r="D313" s="58">
        <v>0</v>
      </c>
      <c r="E313" s="58">
        <v>0</v>
      </c>
      <c r="F313" s="58">
        <v>4</v>
      </c>
      <c r="G313" s="58">
        <v>9</v>
      </c>
      <c r="H313" s="58">
        <v>0</v>
      </c>
      <c r="I313" s="58">
        <v>3</v>
      </c>
      <c r="J313" s="58">
        <v>71</v>
      </c>
      <c r="K313" s="58">
        <v>87</v>
      </c>
      <c r="L313" s="59"/>
      <c r="M313" s="59"/>
      <c r="N313" s="59"/>
      <c r="O313" s="59"/>
      <c r="P313" s="59"/>
      <c r="Q313" s="59"/>
      <c r="R313" s="59"/>
      <c r="S313" s="59"/>
      <c r="T313" s="59"/>
      <c r="U313" s="59"/>
      <c r="V313" s="59"/>
      <c r="W313" s="59"/>
      <c r="X313" s="59"/>
      <c r="Y313" s="59"/>
      <c r="Z313" s="59"/>
    </row>
    <row r="314" spans="1:26" ht="15.75" customHeight="1" x14ac:dyDescent="0.3">
      <c r="A314" s="58">
        <v>2021</v>
      </c>
      <c r="B314" s="59" t="s">
        <v>610</v>
      </c>
      <c r="C314" s="59" t="s">
        <v>611</v>
      </c>
      <c r="D314" s="58">
        <v>2</v>
      </c>
      <c r="E314" s="58">
        <v>12</v>
      </c>
      <c r="F314" s="58">
        <v>6</v>
      </c>
      <c r="G314" s="58">
        <v>21</v>
      </c>
      <c r="H314" s="58">
        <v>0</v>
      </c>
      <c r="I314" s="58">
        <v>19</v>
      </c>
      <c r="J314" s="58">
        <v>217</v>
      </c>
      <c r="K314" s="58">
        <v>277</v>
      </c>
      <c r="L314" s="59"/>
      <c r="M314" s="59"/>
      <c r="N314" s="59"/>
      <c r="O314" s="59"/>
      <c r="P314" s="59"/>
      <c r="Q314" s="59"/>
      <c r="R314" s="59"/>
      <c r="S314" s="59"/>
      <c r="T314" s="59"/>
      <c r="U314" s="59"/>
      <c r="V314" s="59"/>
      <c r="W314" s="59"/>
      <c r="X314" s="59"/>
      <c r="Y314" s="59"/>
      <c r="Z314" s="59"/>
    </row>
    <row r="315" spans="1:26" ht="15.75" customHeight="1" x14ac:dyDescent="0.3">
      <c r="A315" s="58">
        <v>2021</v>
      </c>
      <c r="B315" s="59" t="s">
        <v>612</v>
      </c>
      <c r="C315" s="59" t="s">
        <v>613</v>
      </c>
      <c r="D315" s="58">
        <v>0</v>
      </c>
      <c r="E315" s="58">
        <v>0</v>
      </c>
      <c r="F315" s="58">
        <v>76</v>
      </c>
      <c r="G315" s="58">
        <v>9</v>
      </c>
      <c r="H315" s="58">
        <v>0</v>
      </c>
      <c r="I315" s="58">
        <v>6</v>
      </c>
      <c r="J315" s="58">
        <v>32</v>
      </c>
      <c r="K315" s="58">
        <v>123</v>
      </c>
      <c r="L315" s="59"/>
      <c r="M315" s="59"/>
      <c r="N315" s="59"/>
      <c r="O315" s="59"/>
      <c r="P315" s="59"/>
      <c r="Q315" s="59"/>
      <c r="R315" s="59"/>
      <c r="S315" s="59"/>
      <c r="T315" s="59"/>
      <c r="U315" s="59"/>
      <c r="V315" s="59"/>
      <c r="W315" s="59"/>
      <c r="X315" s="59"/>
      <c r="Y315" s="59"/>
      <c r="Z315" s="59"/>
    </row>
    <row r="316" spans="1:26" ht="15.75" customHeight="1" x14ac:dyDescent="0.3">
      <c r="A316" s="58">
        <v>2021</v>
      </c>
      <c r="B316" s="59" t="s">
        <v>614</v>
      </c>
      <c r="C316" s="59" t="s">
        <v>615</v>
      </c>
      <c r="D316" s="58">
        <v>1</v>
      </c>
      <c r="E316" s="58">
        <v>0</v>
      </c>
      <c r="F316" s="58">
        <v>19</v>
      </c>
      <c r="G316" s="58">
        <v>10</v>
      </c>
      <c r="H316" s="58">
        <v>3</v>
      </c>
      <c r="I316" s="58">
        <v>2</v>
      </c>
      <c r="J316" s="58">
        <v>80</v>
      </c>
      <c r="K316" s="58">
        <v>115</v>
      </c>
      <c r="L316" s="59"/>
      <c r="M316" s="59"/>
      <c r="N316" s="59"/>
      <c r="O316" s="59"/>
      <c r="P316" s="59"/>
      <c r="Q316" s="59"/>
      <c r="R316" s="59"/>
      <c r="S316" s="59"/>
      <c r="T316" s="59"/>
      <c r="U316" s="59"/>
      <c r="V316" s="59"/>
      <c r="W316" s="59"/>
      <c r="X316" s="59"/>
      <c r="Y316" s="59"/>
      <c r="Z316" s="59"/>
    </row>
    <row r="317" spans="1:26" ht="15.75" customHeight="1" x14ac:dyDescent="0.3">
      <c r="A317" s="58">
        <v>2021</v>
      </c>
      <c r="B317" s="58">
        <v>980</v>
      </c>
      <c r="C317" s="59" t="s">
        <v>616</v>
      </c>
      <c r="D317" s="58">
        <v>21</v>
      </c>
      <c r="E317" s="58">
        <v>146</v>
      </c>
      <c r="F317" s="58">
        <v>4621</v>
      </c>
      <c r="G317" s="58">
        <v>2259</v>
      </c>
      <c r="H317" s="58">
        <v>11</v>
      </c>
      <c r="I317" s="58">
        <v>365</v>
      </c>
      <c r="J317" s="58">
        <v>2981</v>
      </c>
      <c r="K317" s="58">
        <v>10404</v>
      </c>
      <c r="L317" s="59"/>
      <c r="M317" s="59"/>
      <c r="N317" s="59"/>
      <c r="O317" s="59"/>
      <c r="P317" s="59"/>
      <c r="Q317" s="59"/>
      <c r="R317" s="59"/>
      <c r="S317" s="59"/>
      <c r="T317" s="59"/>
      <c r="U317" s="59"/>
      <c r="V317" s="59"/>
      <c r="W317" s="59"/>
      <c r="X317" s="59"/>
      <c r="Y317" s="59"/>
      <c r="Z317" s="59"/>
    </row>
    <row r="318" spans="1:26" ht="15.75" customHeight="1" x14ac:dyDescent="0.3">
      <c r="A318" s="58">
        <v>2021</v>
      </c>
      <c r="B318" s="59" t="s">
        <v>617</v>
      </c>
      <c r="C318" s="59" t="s">
        <v>618</v>
      </c>
      <c r="D318" s="58">
        <v>3</v>
      </c>
      <c r="E318" s="58">
        <v>9</v>
      </c>
      <c r="F318" s="58">
        <v>438</v>
      </c>
      <c r="G318" s="58">
        <v>102</v>
      </c>
      <c r="H318" s="58">
        <v>0</v>
      </c>
      <c r="I318" s="58">
        <v>63</v>
      </c>
      <c r="J318" s="58">
        <v>326</v>
      </c>
      <c r="K318" s="58">
        <v>941</v>
      </c>
      <c r="L318" s="59"/>
      <c r="M318" s="59"/>
      <c r="N318" s="59"/>
      <c r="O318" s="59"/>
      <c r="P318" s="59"/>
      <c r="Q318" s="59"/>
      <c r="R318" s="59"/>
      <c r="S318" s="59"/>
      <c r="T318" s="59"/>
      <c r="U318" s="59"/>
      <c r="V318" s="59"/>
      <c r="W318" s="59"/>
      <c r="X318" s="59"/>
      <c r="Y318" s="59"/>
      <c r="Z318" s="59"/>
    </row>
    <row r="319" spans="1:26" ht="15.75" customHeight="1" x14ac:dyDescent="0.3">
      <c r="A319" s="58">
        <v>2021</v>
      </c>
      <c r="B319" s="59" t="s">
        <v>619</v>
      </c>
      <c r="C319" s="59" t="s">
        <v>620</v>
      </c>
      <c r="D319" s="58">
        <v>4</v>
      </c>
      <c r="E319" s="58">
        <v>16</v>
      </c>
      <c r="F319" s="58">
        <v>390</v>
      </c>
      <c r="G319" s="58">
        <v>61</v>
      </c>
      <c r="H319" s="58">
        <v>1</v>
      </c>
      <c r="I319" s="58">
        <v>22</v>
      </c>
      <c r="J319" s="58">
        <v>175</v>
      </c>
      <c r="K319" s="58">
        <v>669</v>
      </c>
      <c r="L319" s="59"/>
      <c r="M319" s="59"/>
      <c r="N319" s="59"/>
      <c r="O319" s="59"/>
      <c r="P319" s="59"/>
      <c r="Q319" s="59"/>
      <c r="R319" s="59"/>
      <c r="S319" s="59"/>
      <c r="T319" s="59"/>
      <c r="U319" s="59"/>
      <c r="V319" s="59"/>
      <c r="W319" s="59"/>
      <c r="X319" s="59"/>
      <c r="Y319" s="59"/>
      <c r="Z319" s="59"/>
    </row>
    <row r="320" spans="1:26" ht="15.75" customHeight="1" x14ac:dyDescent="0.3">
      <c r="A320" s="58">
        <v>2021</v>
      </c>
      <c r="B320" s="59" t="s">
        <v>621</v>
      </c>
      <c r="C320" s="59" t="s">
        <v>622</v>
      </c>
      <c r="D320" s="58">
        <v>3</v>
      </c>
      <c r="E320" s="58">
        <v>16</v>
      </c>
      <c r="F320" s="58">
        <v>29</v>
      </c>
      <c r="G320" s="58">
        <v>48</v>
      </c>
      <c r="H320" s="58">
        <v>1</v>
      </c>
      <c r="I320" s="58">
        <v>23</v>
      </c>
      <c r="J320" s="58">
        <v>389</v>
      </c>
      <c r="K320" s="58">
        <v>509</v>
      </c>
      <c r="L320" s="59"/>
      <c r="M320" s="59"/>
      <c r="N320" s="59"/>
      <c r="O320" s="59"/>
      <c r="P320" s="59"/>
      <c r="Q320" s="59"/>
      <c r="R320" s="59"/>
      <c r="S320" s="59"/>
      <c r="T320" s="59"/>
      <c r="U320" s="59"/>
      <c r="V320" s="59"/>
      <c r="W320" s="59"/>
      <c r="X320" s="59"/>
      <c r="Y320" s="59"/>
      <c r="Z320" s="59"/>
    </row>
    <row r="321" spans="1:26" ht="15.75" customHeight="1" x14ac:dyDescent="0.3">
      <c r="A321" s="58">
        <v>2021</v>
      </c>
      <c r="B321" s="58">
        <v>990</v>
      </c>
      <c r="C321" s="59" t="s">
        <v>623</v>
      </c>
      <c r="D321" s="58">
        <v>8</v>
      </c>
      <c r="E321" s="58">
        <v>16</v>
      </c>
      <c r="F321" s="58">
        <v>135</v>
      </c>
      <c r="G321" s="58">
        <v>1351</v>
      </c>
      <c r="H321" s="58">
        <v>3</v>
      </c>
      <c r="I321" s="58">
        <v>160</v>
      </c>
      <c r="J321" s="58">
        <v>3290</v>
      </c>
      <c r="K321" s="58">
        <v>4963</v>
      </c>
      <c r="L321" s="59"/>
      <c r="M321" s="59"/>
      <c r="N321" s="59"/>
      <c r="O321" s="59"/>
      <c r="P321" s="59"/>
      <c r="Q321" s="59"/>
      <c r="R321" s="59"/>
      <c r="S321" s="59"/>
      <c r="T321" s="59"/>
      <c r="U321" s="59"/>
      <c r="V321" s="59"/>
      <c r="W321" s="59"/>
      <c r="X321" s="59"/>
      <c r="Y321" s="59"/>
      <c r="Z321" s="59"/>
    </row>
    <row r="322" spans="1:26" ht="15.75" customHeight="1" x14ac:dyDescent="0.3">
      <c r="A322" s="58">
        <v>2021</v>
      </c>
      <c r="B322" s="58">
        <v>995</v>
      </c>
      <c r="C322" s="59" t="s">
        <v>624</v>
      </c>
      <c r="D322" s="58">
        <v>8</v>
      </c>
      <c r="E322" s="58">
        <v>2</v>
      </c>
      <c r="F322" s="58">
        <v>6</v>
      </c>
      <c r="G322" s="58">
        <v>283</v>
      </c>
      <c r="H322" s="58">
        <v>1</v>
      </c>
      <c r="I322" s="58">
        <v>21</v>
      </c>
      <c r="J322" s="58">
        <v>1584</v>
      </c>
      <c r="K322" s="58">
        <v>1905</v>
      </c>
      <c r="L322" s="59"/>
      <c r="M322" s="59"/>
      <c r="N322" s="59"/>
      <c r="O322" s="59"/>
      <c r="P322" s="59"/>
      <c r="Q322" s="59"/>
      <c r="R322" s="59"/>
      <c r="S322" s="59"/>
      <c r="T322" s="59"/>
      <c r="U322" s="59"/>
      <c r="V322" s="59"/>
      <c r="W322" s="59"/>
      <c r="X322" s="59"/>
      <c r="Y322" s="59"/>
      <c r="Z322" s="59"/>
    </row>
    <row r="323" spans="1:26" ht="15.75" customHeight="1" x14ac:dyDescent="0.3">
      <c r="A323" s="58">
        <v>2021</v>
      </c>
      <c r="B323" s="59" t="s">
        <v>625</v>
      </c>
      <c r="C323" s="59" t="s">
        <v>626</v>
      </c>
      <c r="D323" s="58">
        <v>0</v>
      </c>
      <c r="E323" s="58">
        <v>2</v>
      </c>
      <c r="F323" s="58">
        <v>47</v>
      </c>
      <c r="G323" s="58">
        <v>41</v>
      </c>
      <c r="H323" s="58">
        <v>0</v>
      </c>
      <c r="I323" s="58">
        <v>22</v>
      </c>
      <c r="J323" s="58">
        <v>337</v>
      </c>
      <c r="K323" s="58">
        <v>449</v>
      </c>
      <c r="L323" s="59"/>
      <c r="M323" s="59"/>
      <c r="N323" s="59"/>
      <c r="O323" s="59"/>
      <c r="P323" s="59"/>
      <c r="Q323" s="59"/>
      <c r="R323" s="59"/>
      <c r="S323" s="59"/>
      <c r="T323" s="59"/>
      <c r="U323" s="59"/>
      <c r="V323" s="59"/>
      <c r="W323" s="59"/>
      <c r="X323" s="59"/>
      <c r="Y323" s="59"/>
      <c r="Z323" s="59"/>
    </row>
    <row r="324" spans="1:26" ht="15.75" customHeight="1" x14ac:dyDescent="0.3">
      <c r="A324" s="58">
        <v>2021</v>
      </c>
      <c r="B324" s="59" t="s">
        <v>627</v>
      </c>
      <c r="C324" s="59" t="s">
        <v>628</v>
      </c>
      <c r="D324" s="58">
        <v>1</v>
      </c>
      <c r="E324" s="58">
        <v>1</v>
      </c>
      <c r="F324" s="58">
        <v>104</v>
      </c>
      <c r="G324" s="58">
        <v>14</v>
      </c>
      <c r="H324" s="58">
        <v>0</v>
      </c>
      <c r="I324" s="58">
        <v>21</v>
      </c>
      <c r="J324" s="58">
        <v>16</v>
      </c>
      <c r="K324" s="58">
        <v>157</v>
      </c>
      <c r="L324" s="59"/>
      <c r="M324" s="59"/>
      <c r="N324" s="59"/>
      <c r="O324" s="59"/>
      <c r="P324" s="59"/>
      <c r="Q324" s="59"/>
      <c r="R324" s="59"/>
      <c r="S324" s="59"/>
      <c r="T324" s="59"/>
      <c r="U324" s="59"/>
      <c r="V324" s="59"/>
      <c r="W324" s="59"/>
      <c r="X324" s="59"/>
      <c r="Y324" s="59"/>
      <c r="Z324" s="59"/>
    </row>
    <row r="325" spans="1:26" ht="15.75" customHeight="1" x14ac:dyDescent="0.3">
      <c r="A325" s="59"/>
      <c r="B325" s="58">
        <v>298</v>
      </c>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5.75" customHeight="1" x14ac:dyDescent="0.3">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5.75" customHeight="1" x14ac:dyDescent="0.3">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5.75" customHeight="1" x14ac:dyDescent="0.3">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5.75" customHeight="1" x14ac:dyDescent="0.3">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5.75" customHeight="1" x14ac:dyDescent="0.3">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5.75" customHeight="1" x14ac:dyDescent="0.3">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5.75" customHeight="1" x14ac:dyDescent="0.3">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5.75" customHeight="1" x14ac:dyDescent="0.3">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5.75" customHeight="1" x14ac:dyDescent="0.3">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5.75" customHeight="1" x14ac:dyDescent="0.3">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5.75" customHeight="1" x14ac:dyDescent="0.3">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5.75" customHeight="1" x14ac:dyDescent="0.3">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5.75" customHeight="1" x14ac:dyDescent="0.3">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5.75" customHeight="1" x14ac:dyDescent="0.3">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5.75" customHeight="1" x14ac:dyDescent="0.3">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5.75" customHeight="1" x14ac:dyDescent="0.3">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5.75" customHeight="1" x14ac:dyDescent="0.3">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5.75" customHeight="1" x14ac:dyDescent="0.3">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5.75" customHeight="1" x14ac:dyDescent="0.3">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5.75" customHeight="1" x14ac:dyDescent="0.3">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5.75" customHeight="1" x14ac:dyDescent="0.3">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5.75" customHeight="1" x14ac:dyDescent="0.3">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5.75" customHeight="1" x14ac:dyDescent="0.3">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5.75" customHeight="1" x14ac:dyDescent="0.3">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5.75" customHeight="1" x14ac:dyDescent="0.3">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5.75" customHeight="1" x14ac:dyDescent="0.3">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5.75" customHeight="1" x14ac:dyDescent="0.3">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5.75" customHeight="1" x14ac:dyDescent="0.3">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5.75" customHeight="1" x14ac:dyDescent="0.3">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5.75" customHeight="1" x14ac:dyDescent="0.3">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5.75" customHeight="1" x14ac:dyDescent="0.3">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5.75" customHeight="1" x14ac:dyDescent="0.3">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5.75" customHeight="1" x14ac:dyDescent="0.3">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5.75" customHeight="1" x14ac:dyDescent="0.3">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5.75" customHeight="1" x14ac:dyDescent="0.3">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5.75" customHeight="1" x14ac:dyDescent="0.3">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5.75" customHeight="1" x14ac:dyDescent="0.3">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5.75" customHeight="1" x14ac:dyDescent="0.3">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5.75" customHeight="1" x14ac:dyDescent="0.3">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5.75" customHeight="1" x14ac:dyDescent="0.3">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5.75" customHeight="1" x14ac:dyDescent="0.3">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5.75" customHeight="1" x14ac:dyDescent="0.3">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5.75" customHeight="1" x14ac:dyDescent="0.3">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5.75" customHeight="1" x14ac:dyDescent="0.3">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5.75" customHeight="1" x14ac:dyDescent="0.3">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5.75" customHeight="1" x14ac:dyDescent="0.3">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5.75" customHeight="1" x14ac:dyDescent="0.3">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5.75" customHeight="1" x14ac:dyDescent="0.3">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5.75" customHeight="1" x14ac:dyDescent="0.3">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5.75" customHeight="1" x14ac:dyDescent="0.3">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5.75" customHeight="1" x14ac:dyDescent="0.3">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5.75" customHeight="1" x14ac:dyDescent="0.3">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5.75" customHeight="1" x14ac:dyDescent="0.3">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5.75" customHeight="1" x14ac:dyDescent="0.3">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5.75" customHeight="1" x14ac:dyDescent="0.3">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5.75" customHeight="1" x14ac:dyDescent="0.3">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5.75" customHeight="1" x14ac:dyDescent="0.3">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5.75" customHeight="1" x14ac:dyDescent="0.3">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5.75" customHeight="1" x14ac:dyDescent="0.3">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5.75" customHeight="1" x14ac:dyDescent="0.3">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customHeight="1" x14ac:dyDescent="0.3">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5.75" customHeight="1" x14ac:dyDescent="0.3">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5.75" customHeight="1" x14ac:dyDescent="0.3">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5.75" customHeight="1" x14ac:dyDescent="0.3">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5.75" customHeight="1" x14ac:dyDescent="0.3">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5.75" customHeight="1" x14ac:dyDescent="0.3">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5.75" customHeight="1" x14ac:dyDescent="0.3">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5.75" customHeight="1" x14ac:dyDescent="0.3">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5.75" customHeight="1" x14ac:dyDescent="0.3">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5.75" customHeight="1" x14ac:dyDescent="0.3">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5.75" customHeight="1" x14ac:dyDescent="0.3">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5.75" customHeight="1" x14ac:dyDescent="0.3">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5.75" customHeight="1" x14ac:dyDescent="0.3">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5.75" customHeight="1" x14ac:dyDescent="0.3">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5.75" customHeight="1" x14ac:dyDescent="0.3">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5.75" customHeight="1" x14ac:dyDescent="0.3">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5.75" customHeight="1" x14ac:dyDescent="0.3">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5.75" customHeight="1" x14ac:dyDescent="0.3">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5.75" customHeight="1" x14ac:dyDescent="0.3">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5.75" customHeight="1" x14ac:dyDescent="0.3">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5.75" customHeight="1" x14ac:dyDescent="0.3">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5.75" customHeight="1" x14ac:dyDescent="0.3">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5.75" customHeight="1" x14ac:dyDescent="0.3">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5.75" customHeight="1" x14ac:dyDescent="0.3">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5.75" customHeight="1" x14ac:dyDescent="0.3">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5.75" customHeight="1" x14ac:dyDescent="0.3">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5.75" customHeight="1" x14ac:dyDescent="0.3">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5.75" customHeight="1" x14ac:dyDescent="0.3">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5.75" customHeight="1" x14ac:dyDescent="0.3">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5.75" customHeight="1" x14ac:dyDescent="0.3">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5.75" customHeight="1" x14ac:dyDescent="0.3">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5.75" customHeight="1" x14ac:dyDescent="0.3">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5.75" customHeight="1" x14ac:dyDescent="0.3">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5.75" customHeight="1" x14ac:dyDescent="0.3">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5.75" customHeight="1" x14ac:dyDescent="0.3">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5.75" customHeight="1" x14ac:dyDescent="0.3">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5.75" customHeight="1" x14ac:dyDescent="0.3">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5.75" customHeight="1" x14ac:dyDescent="0.3">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5.75" customHeight="1" x14ac:dyDescent="0.3">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5.75" customHeight="1" x14ac:dyDescent="0.3">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5.75" customHeight="1" x14ac:dyDescent="0.3">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5.75" customHeight="1" x14ac:dyDescent="0.3">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5.75" customHeight="1" x14ac:dyDescent="0.3">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5.75" customHeight="1" x14ac:dyDescent="0.3">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5.75" customHeight="1" x14ac:dyDescent="0.3">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5.75" customHeight="1" x14ac:dyDescent="0.3">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5.75" customHeight="1" x14ac:dyDescent="0.3">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5.75" customHeight="1" x14ac:dyDescent="0.3">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5.75" customHeight="1" x14ac:dyDescent="0.3">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5.75" customHeight="1" x14ac:dyDescent="0.3">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5.75" customHeight="1" x14ac:dyDescent="0.3">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5.75" customHeight="1" x14ac:dyDescent="0.3">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5.75" customHeight="1" x14ac:dyDescent="0.3">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5.75" customHeight="1" x14ac:dyDescent="0.3">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5.75" customHeight="1" x14ac:dyDescent="0.3">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5.75" customHeight="1" x14ac:dyDescent="0.3">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5.75" customHeight="1" x14ac:dyDescent="0.3">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5.75" customHeight="1" x14ac:dyDescent="0.3">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5.75" customHeight="1" x14ac:dyDescent="0.3">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5.75" customHeight="1" x14ac:dyDescent="0.3">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5.75" customHeight="1" x14ac:dyDescent="0.3">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5.75" customHeight="1" x14ac:dyDescent="0.3">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5.75" customHeight="1" x14ac:dyDescent="0.3">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5.75" customHeight="1" x14ac:dyDescent="0.3">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5.75" customHeight="1" x14ac:dyDescent="0.3">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5.75" customHeight="1" x14ac:dyDescent="0.3">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5.75" customHeight="1" x14ac:dyDescent="0.3">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5.75" customHeight="1" x14ac:dyDescent="0.3">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5.75" customHeight="1" x14ac:dyDescent="0.3">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5.75" customHeight="1" x14ac:dyDescent="0.3">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5.75" customHeight="1" x14ac:dyDescent="0.3">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5.75" customHeight="1" x14ac:dyDescent="0.3">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5.75" customHeight="1" x14ac:dyDescent="0.3">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5.75" customHeight="1" x14ac:dyDescent="0.3">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5.75" customHeight="1" x14ac:dyDescent="0.3">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5.75" customHeight="1" x14ac:dyDescent="0.3">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5.75" customHeight="1" x14ac:dyDescent="0.3">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5.75" customHeight="1" x14ac:dyDescent="0.3">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5.75" customHeight="1" x14ac:dyDescent="0.3">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5.75" customHeight="1" x14ac:dyDescent="0.3">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5.75" customHeight="1" x14ac:dyDescent="0.3">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5.75" customHeight="1" x14ac:dyDescent="0.3">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5.75" customHeight="1" x14ac:dyDescent="0.3">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5.75" customHeight="1" x14ac:dyDescent="0.3">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5.75" customHeight="1" x14ac:dyDescent="0.3">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5.75" customHeight="1" x14ac:dyDescent="0.3">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5.75" customHeight="1" x14ac:dyDescent="0.3">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5.75" customHeight="1" x14ac:dyDescent="0.3">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5.75" customHeight="1" x14ac:dyDescent="0.3">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5.75" customHeight="1" x14ac:dyDescent="0.3">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5.75" customHeight="1" x14ac:dyDescent="0.3">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5.75" customHeight="1" x14ac:dyDescent="0.3">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5.75" customHeight="1" x14ac:dyDescent="0.3">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5.75" customHeight="1" x14ac:dyDescent="0.3">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5.75" customHeight="1" x14ac:dyDescent="0.3">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5.75" customHeight="1" x14ac:dyDescent="0.3">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5.75" customHeight="1" x14ac:dyDescent="0.3">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5.75" customHeight="1" x14ac:dyDescent="0.3">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5.75" customHeight="1" x14ac:dyDescent="0.3">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5.75" customHeight="1" x14ac:dyDescent="0.3">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5.75" customHeight="1" x14ac:dyDescent="0.3">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5.75" customHeight="1" x14ac:dyDescent="0.3">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5.75" customHeight="1" x14ac:dyDescent="0.3">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5.75" customHeight="1" x14ac:dyDescent="0.3">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5.75" customHeight="1" x14ac:dyDescent="0.3">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5.75" customHeight="1" x14ac:dyDescent="0.3">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5.75" customHeight="1" x14ac:dyDescent="0.3">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5.75" customHeight="1" x14ac:dyDescent="0.3">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5.75" customHeight="1" x14ac:dyDescent="0.3">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5.75" customHeight="1" x14ac:dyDescent="0.3">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5.75" customHeight="1" x14ac:dyDescent="0.3">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5.75" customHeight="1" x14ac:dyDescent="0.3">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5.75" customHeight="1" x14ac:dyDescent="0.3">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5.75" customHeight="1" x14ac:dyDescent="0.3">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5.75" customHeight="1" x14ac:dyDescent="0.3">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5.75" customHeight="1" x14ac:dyDescent="0.3">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5.75" customHeight="1" x14ac:dyDescent="0.3">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5.75" customHeight="1" x14ac:dyDescent="0.3">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5.75" customHeight="1" x14ac:dyDescent="0.3">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5.75" customHeight="1" x14ac:dyDescent="0.3">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5.75" customHeight="1" x14ac:dyDescent="0.3">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5.75" customHeight="1" x14ac:dyDescent="0.3">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5.75" customHeight="1" x14ac:dyDescent="0.3">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5.75" customHeight="1" x14ac:dyDescent="0.3">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5.75" customHeight="1" x14ac:dyDescent="0.3">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5.75" customHeight="1" x14ac:dyDescent="0.3">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5.75" customHeight="1" x14ac:dyDescent="0.3">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5.75" customHeight="1" x14ac:dyDescent="0.3">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5.75" customHeight="1" x14ac:dyDescent="0.3">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5.75" customHeight="1" x14ac:dyDescent="0.3">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5.75" customHeight="1" x14ac:dyDescent="0.3">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5.75" customHeight="1" x14ac:dyDescent="0.3">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5.75" customHeight="1" x14ac:dyDescent="0.3">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5.75" customHeight="1" x14ac:dyDescent="0.3">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5.75" customHeight="1" x14ac:dyDescent="0.3">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5.75" customHeight="1" x14ac:dyDescent="0.3">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5.75" customHeight="1" x14ac:dyDescent="0.3">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5.75" customHeight="1" x14ac:dyDescent="0.3">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5.75" customHeight="1" x14ac:dyDescent="0.3">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5.75" customHeight="1" x14ac:dyDescent="0.3">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5.75" customHeight="1" x14ac:dyDescent="0.25"/>
    <row r="527" spans="1:26" ht="15.75" customHeight="1" x14ac:dyDescent="0.25"/>
    <row r="528" spans="1:26"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Z325" xr:uid="{00000000-0009-0000-0000-000004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Step 1. Directions &amp; Data Downl</vt:lpstr>
      <vt:lpstr>Step 2. Paste Your Data Here</vt:lpstr>
      <vt:lpstr>Step 3. Summary Count Categorie</vt:lpstr>
      <vt:lpstr>Step 4. Summary Tables and Char</vt:lpstr>
      <vt:lpstr>LEA Enrollment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Kellyann Breest</dc:creator>
  <cp:lastModifiedBy>Kellyann Breest</cp:lastModifiedBy>
  <dcterms:created xsi:type="dcterms:W3CDTF">2021-11-15T20:13:20Z</dcterms:created>
  <dcterms:modified xsi:type="dcterms:W3CDTF">2022-05-05T18:19:46Z</dcterms:modified>
</cp:coreProperties>
</file>