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janet.johnson\Desktop\"/>
    </mc:Choice>
  </mc:AlternateContent>
  <xr:revisionPtr revIDLastSave="0" documentId="13_ncr:1_{50363DB1-1568-4F87-AF57-FF5E25678369}" xr6:coauthVersionLast="47" xr6:coauthVersionMax="47" xr10:uidLastSave="{00000000-0000-0000-0000-000000000000}"/>
  <bookViews>
    <workbookView xWindow="-103" yWindow="-103" windowWidth="22149" windowHeight="11949" xr2:uid="{00000000-000D-0000-FFFF-FFFF00000000}"/>
  </bookViews>
  <sheets>
    <sheet name="CEP Reimbursement Templat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 r="J9" i="1"/>
  <c r="I9" i="1"/>
  <c r="K8" i="1"/>
  <c r="I8" i="1"/>
  <c r="J8" i="1"/>
  <c r="F28" i="1"/>
  <c r="C13" i="1"/>
  <c r="F13" i="1"/>
  <c r="C12" i="1"/>
  <c r="I22" i="1" s="1"/>
  <c r="J22" i="1" s="1"/>
  <c r="F22" i="1" s="1"/>
  <c r="F17" i="1"/>
  <c r="C17" i="1"/>
  <c r="F12" i="1"/>
  <c r="I23" i="1" s="1"/>
  <c r="J23" i="1" s="1"/>
  <c r="F24" i="1" s="1"/>
  <c r="C24" i="1"/>
  <c r="C26" i="1" s="1"/>
  <c r="C28" i="1" s="1"/>
  <c r="C18" i="1" l="1"/>
  <c r="I13" i="1"/>
  <c r="F18" i="1"/>
  <c r="F26" i="1"/>
  <c r="D19" i="1" l="1"/>
  <c r="C32" i="1" s="1"/>
  <c r="D30" i="1"/>
  <c r="F32" i="1" s="1"/>
  <c r="A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Total number of students enrolled at this site</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<sst xmlns="http://schemas.openxmlformats.org/spreadsheetml/2006/main" count="62" uniqueCount="46">
  <si>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</si>
  <si>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</si>
  <si>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</si>
  <si>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</si>
  <si>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</si>
  <si>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</si>
  <si>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</si>
  <si>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</si>
  <si>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</si>
  <si>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</si>
  <si>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</si>
  <si>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</si>
  <si>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</si>
  <si>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</si>
  <si>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</si>
  <si>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</si>
  <si>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</si>
  <si>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</si>
  <si>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</si>
  <si>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</si>
  <si>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</si>
  <si>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</si>
  <si>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</si>
  <si>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</si>
  <si>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</si>
  <si>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High Rate</t>
  </si>
  <si>
    <t>Yes (Y) or No (N)</t>
  </si>
  <si>
    <t>Severe Need Breakfast</t>
  </si>
  <si>
    <t>SITE NAME</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</si>
  <si>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</si>
  <si>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</si>
  <si>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</si>
  <si>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</si>
  <si>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</si>
  <si>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</si>
  <si>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</si>
  <si>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</si>
  <si>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</si>
  <si>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</si>
  <si>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</si>
  <si>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</si>
  <si>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</si>
  <si>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</si>
  <si>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Lunch - Regular Rate + $0.08</t>
  </si>
  <si>
    <t>Lunch - High Rate + $0.08</t>
  </si>
  <si>
    <t>Approved for $0.08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</si>
</sst>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0" fontId="4" fillId="0" borderId="0" xfId="0" applyFont="1"/>
    <xf numFmtId="0" fontId="4" fillId="0" borderId="1" xfId="0" applyFont="1" applyBorder="1"/>
    <xf numFmtId="0" fontId="5" fillId="0" borderId="0" xfId="0" applyFont="1" applyAlignment="1">
      <alignment vertical="top" wrapText="1"/>
    </xf>
    <xf numFmtId="0" fontId="4" fillId="0" borderId="2" xfId="0" applyFont="1" applyBorder="1"/>
    <xf numFmtId="0" fontId="4" fillId="0" borderId="3" xfId="0" applyFont="1" applyBorder="1" applyAlignment="1">
      <alignment wrapText="1"/>
    </xf>
    <xf numFmtId="0" fontId="4" fillId="0" borderId="4" xfId="0" applyFont="1" applyBorder="1" applyAlignment="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xf numFmtId="0" fontId="7" fillId="3" borderId="11" xfId="0" applyFont="1" applyFill="1" applyBorder="1" applyAlignment="1">
      <alignment horizontal="right"/>
    </xf>
    <xf numFmtId="0" fontId="4" fillId="0" borderId="12" xfId="0" applyFont="1" applyBorder="1" applyAlignment="1">
      <alignment horizontal="center" vertical="center"/>
    </xf>
    <xf numFmtId="0" fontId="6" fillId="4" borderId="2" xfId="0" applyFont="1" applyFill="1" applyBorder="1" applyAlignment="1" applyProtection="1">
      <alignment wrapText="1"/>
      <protection locked="0"/>
    </xf>
    <xf numFmtId="0" fontId="6" fillId="5" borderId="2" xfId="0" applyFont="1" applyFill="1" applyBorder="1" applyAlignment="1" applyProtection="1">
      <alignment wrapText="1"/>
      <protection locked="0"/>
    </xf>
    <xf numFmtId="0" fontId="6" fillId="4" borderId="13"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3"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7" fillId="3" borderId="16" xfId="0" applyNumberFormat="1" applyFont="1" applyFill="1" applyBorder="1" applyAlignment="1">
      <alignment horizontal="left"/>
    </xf>
    <xf numFmtId="0" fontId="7" fillId="6" borderId="17" xfId="0" applyFont="1" applyFill="1" applyBorder="1" applyAlignment="1">
      <alignment horizontal="right"/>
    </xf>
    <xf numFmtId="164" fontId="7" fillId="6" borderId="18" xfId="0" applyNumberFormat="1" applyFont="1" applyFill="1" applyBorder="1" applyAlignment="1">
      <alignment horizontal="left"/>
    </xf>
    <xf numFmtId="0" fontId="8" fillId="0" borderId="0" xfId="0" applyFont="1" applyProtection="1">
      <protection locked="0"/>
    </xf>
    <xf numFmtId="0" fontId="9" fillId="0" borderId="0" xfId="0" applyFont="1" applyProtection="1">
      <protection locked="0"/>
    </xf>
    <xf numFmtId="0" fontId="8" fillId="0" borderId="0" xfId="0" applyFont="1"/>
    <xf numFmtId="0" fontId="8" fillId="0" borderId="0" xfId="0" applyFont="1" applyAlignment="1" applyProtection="1">
      <alignment horizontal="center"/>
      <protection locked="0"/>
    </xf>
    <xf numFmtId="0" fontId="8" fillId="0" borderId="19" xfId="0" applyFont="1" applyBorder="1" applyProtection="1">
      <protection locked="0"/>
    </xf>
    <xf numFmtId="0" fontId="8" fillId="7" borderId="20" xfId="0" applyFont="1" applyFill="1" applyBorder="1" applyAlignment="1" applyProtection="1">
      <alignment horizontal="center"/>
      <protection locked="0"/>
    </xf>
    <xf numFmtId="0" fontId="10" fillId="0" borderId="0" xfId="0" applyFont="1" applyAlignment="1">
      <alignment horizontal="center"/>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8" fillId="2" borderId="20" xfId="0" applyFont="1" applyFill="1" applyBorder="1" applyAlignment="1" applyProtection="1">
      <alignment horizontal="center"/>
      <protection locked="0"/>
    </xf>
    <xf numFmtId="0" fontId="9" fillId="0" borderId="0" xfId="0" applyFont="1"/>
    <xf numFmtId="0" fontId="8"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vertical="center"/>
    </xf>
    <xf numFmtId="3" fontId="8" fillId="0" borderId="0" xfId="0" applyNumberFormat="1" applyFont="1"/>
    <xf numFmtId="10" fontId="8" fillId="7" borderId="20" xfId="1" applyNumberFormat="1" applyFont="1" applyFill="1" applyBorder="1" applyAlignment="1" applyProtection="1">
      <alignment horizontal="center"/>
      <protection locked="0"/>
    </xf>
    <xf numFmtId="10" fontId="8" fillId="2" borderId="20" xfId="1" applyNumberFormat="1" applyFont="1" applyFill="1" applyBorder="1" applyAlignment="1" applyProtection="1">
      <alignment horizontal="center"/>
      <protection locked="0"/>
    </xf>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6" fillId="5" borderId="13"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textRotation="90"/>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Protection="1">
      <protection locked="0"/>
    </xf>
    <xf numFmtId="0" fontId="8" fillId="0" borderId="0" xfId="0" applyFo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4" fillId="0" borderId="33"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3" fontId="4"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44" fontId="4"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7" fillId="6" borderId="34" xfId="0" applyFont="1" applyFill="1" applyBorder="1" applyAlignment="1">
      <alignment horizontal="right"/>
    </xf>
    <xf numFmtId="0" fontId="7" fillId="6" borderId="35" xfId="0" applyFont="1" applyFill="1" applyBorder="1" applyAlignment="1">
      <alignment horizontal="right"/>
    </xf>
    <xf numFmtId="164" fontId="7" fillId="6" borderId="35" xfId="0" applyNumberFormat="1" applyFont="1" applyFill="1" applyBorder="1" applyAlignment="1">
      <alignment horizontal="left" wrapText="1"/>
    </xf>
    <xf numFmtId="164" fontId="7" fillId="6" borderId="36" xfId="0" applyNumberFormat="1"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110" zoomScaleNormal="110" workbookViewId="0">
      <selection activeCell="D5" sqref="D5"/>
    </sheetView>
  </sheetViews>
  <sheetFormatPr defaultColWidth="8.84375" defaultRowHeight="14.15" x14ac:dyDescent="0.35"/>
  <cols>
    <col min="1" max="1" width="3.69140625" style="34" bestFit="1" customWidth="1"/>
    <col min="2" max="2" width="28.69140625" style="34" customWidth="1"/>
    <col min="3" max="3" width="22.4609375" style="34" bestFit="1" customWidth="1"/>
    <col min="4" max="4" width="4.07421875" style="43" bestFit="1" customWidth="1"/>
    <col min="5" max="5" width="32.84375" style="34" customWidth="1"/>
    <col min="6" max="6" width="22.3046875" style="34" customWidth="1"/>
    <col min="7" max="7" width="5.3046875" style="34" hidden="1" customWidth="1"/>
    <col min="8" max="8" width="30.69140625" style="34" hidden="1" customWidth="1"/>
    <col min="9" max="11" width="16.3046875" style="34" hidden="1" customWidth="1"/>
    <col min="12" max="14" width="16.3046875" style="34" customWidth="1"/>
    <col min="15" max="21" width="8.84375" style="34" customWidth="1"/>
    <col min="22" max="16384" width="8.84375" style="34"/>
  </cols>
  <sheetData>
    <row r="1" spans="1:11" ht="14.6" thickBot="1" x14ac:dyDescent="0.4">
      <c r="A1" s="32"/>
      <c r="B1" s="33" t="s">
        <v>28</v>
      </c>
      <c r="C1" s="49"/>
      <c r="D1" s="50"/>
      <c r="E1" s="51"/>
      <c r="F1" s="32"/>
    </row>
    <row r="2" spans="1:11" ht="14.6" thickBot="1" x14ac:dyDescent="0.4">
      <c r="A2" s="32"/>
      <c r="B2" s="32"/>
      <c r="C2" s="32"/>
      <c r="D2" s="35"/>
      <c r="E2" s="32"/>
      <c r="F2" s="32"/>
    </row>
    <row r="3" spans="1:11" ht="14.6" thickBot="1" x14ac:dyDescent="0.4">
      <c r="A3" s="32"/>
      <c r="B3" s="33" t="s">
        <v>45</v>
      </c>
      <c r="C3" s="36" t="s">
        <v>26</v>
      </c>
      <c r="D3" s="37"/>
      <c r="E3" s="32" t="s">
        <v>35</v>
      </c>
      <c r="F3" s="47"/>
      <c r="H3" s="38"/>
      <c r="I3" s="38" t="s">
        <v>4</v>
      </c>
      <c r="J3" s="38" t="s">
        <v>21</v>
      </c>
      <c r="K3" s="38" t="s">
        <v>6</v>
      </c>
    </row>
    <row r="4" spans="1:11" ht="14.6" thickBot="1" x14ac:dyDescent="0.4">
      <c r="A4" s="32"/>
      <c r="B4" s="39" t="s">
        <v>34</v>
      </c>
      <c r="C4" s="40" t="s">
        <v>26</v>
      </c>
      <c r="D4" s="41"/>
      <c r="E4" s="32" t="s">
        <v>36</v>
      </c>
      <c r="F4" s="48"/>
      <c r="H4" s="42" t="s">
        <v>23</v>
      </c>
      <c r="I4" s="43">
        <v>2.2799999999999998</v>
      </c>
      <c r="J4" s="43">
        <v>1.98</v>
      </c>
      <c r="K4" s="43">
        <v>0.38</v>
      </c>
    </row>
    <row r="5" spans="1:11" ht="14.6" thickBot="1" x14ac:dyDescent="0.4">
      <c r="A5" s="32"/>
      <c r="B5" s="39" t="s">
        <v>27</v>
      </c>
      <c r="C5" s="40" t="s">
        <v>26</v>
      </c>
      <c r="D5" s="41"/>
      <c r="E5" s="32"/>
      <c r="F5" s="32"/>
      <c r="H5" s="42" t="s">
        <v>22</v>
      </c>
      <c r="I5" s="43">
        <v>2.73</v>
      </c>
      <c r="J5" s="43">
        <v>2.4300000000000002</v>
      </c>
      <c r="K5" s="43">
        <v>0.38</v>
      </c>
    </row>
    <row r="6" spans="1:11" ht="14.6" thickBot="1" x14ac:dyDescent="0.4">
      <c r="A6" s="32"/>
      <c r="B6" s="32"/>
      <c r="C6" s="32"/>
      <c r="D6" s="35"/>
      <c r="E6" s="32"/>
      <c r="F6" s="32"/>
      <c r="H6" s="42" t="s">
        <v>24</v>
      </c>
      <c r="I6" s="43">
        <v>4.25</v>
      </c>
      <c r="J6" s="43">
        <v>3.85</v>
      </c>
      <c r="K6" s="43">
        <v>0.4</v>
      </c>
    </row>
    <row r="7" spans="1:11" ht="15.9" thickBot="1" x14ac:dyDescent="0.45">
      <c r="A7" s="59" t="s">
        <v>0</v>
      </c>
      <c r="B7" s="60"/>
      <c r="C7" s="60"/>
      <c r="D7" s="61"/>
      <c r="E7" s="61"/>
      <c r="F7" s="62"/>
      <c r="G7" s="1"/>
      <c r="H7" s="42" t="s">
        <v>25</v>
      </c>
      <c r="I7" s="43">
        <v>4.2699999999999996</v>
      </c>
      <c r="J7" s="43">
        <v>3.87</v>
      </c>
      <c r="K7" s="43">
        <v>0.42</v>
      </c>
    </row>
    <row r="8" spans="1:11" ht="15.9" thickBot="1" x14ac:dyDescent="0.45">
      <c r="A8" s="63" t="s">
        <v>1</v>
      </c>
      <c r="B8" s="55" t="s">
        <v>2</v>
      </c>
      <c r="C8" s="56"/>
      <c r="D8" s="66" t="s">
        <v>3</v>
      </c>
      <c r="E8" s="57" t="s">
        <v>2</v>
      </c>
      <c r="F8" s="58"/>
      <c r="G8" s="1"/>
      <c r="H8" s="42" t="s">
        <v>43</v>
      </c>
      <c r="I8" s="43">
        <f>I6+0.08</f>
        <v>4.33</v>
      </c>
      <c r="J8" s="43">
        <f>J6+0.08</f>
        <v>3.93</v>
      </c>
      <c r="K8" s="43">
        <f>K6+0.08</f>
        <v>0.48000000000000004</v>
      </c>
    </row>
    <row r="9" spans="1:11" ht="15.45" x14ac:dyDescent="0.4">
      <c r="A9" s="64"/>
      <c r="B9" s="2" t="s">
        <v>4</v>
      </c>
      <c r="C9" s="7"/>
      <c r="D9" s="67"/>
      <c r="E9" s="2" t="s">
        <v>4</v>
      </c>
      <c r="F9" s="13"/>
      <c r="G9" s="3"/>
      <c r="H9" s="42" t="s">
        <v>44</v>
      </c>
      <c r="I9" s="43">
        <f>I7+0.08</f>
        <v>4.3499999999999996</v>
      </c>
      <c r="J9" s="43">
        <f>J7+0.08</f>
        <v>3.95</v>
      </c>
      <c r="K9" s="43">
        <f>K7+0.08</f>
        <v>0.5</v>
      </c>
    </row>
    <row r="10" spans="1:11" ht="15.45" x14ac:dyDescent="0.4">
      <c r="A10" s="64"/>
      <c r="B10" s="4" t="s">
        <v>21</v>
      </c>
      <c r="C10" s="8"/>
      <c r="D10" s="67"/>
      <c r="E10" s="4" t="s">
        <v>21</v>
      </c>
      <c r="F10" s="14"/>
      <c r="G10" s="3"/>
      <c r="H10" s="42"/>
      <c r="I10" s="43"/>
      <c r="J10" s="43"/>
      <c r="K10" s="43"/>
    </row>
    <row r="11" spans="1:11" ht="15.45" x14ac:dyDescent="0.4">
      <c r="A11" s="64"/>
      <c r="B11" s="4" t="s">
        <v>6</v>
      </c>
      <c r="C11" s="8"/>
      <c r="D11" s="67"/>
      <c r="E11" s="4" t="s">
        <v>6</v>
      </c>
      <c r="F11" s="14"/>
      <c r="G11" s="3"/>
      <c r="H11" s="42"/>
      <c r="I11" s="43"/>
      <c r="J11" s="43"/>
      <c r="K11" s="43"/>
    </row>
    <row r="12" spans="1:11" ht="31.2" customHeight="1" x14ac:dyDescent="0.4">
      <c r="A12" s="64"/>
      <c r="B12" s="18" t="s">
        <v>7</v>
      </c>
      <c r="C12" s="22">
        <f>SUM(C9:C11)</f>
        <v>0</v>
      </c>
      <c r="D12" s="67"/>
      <c r="E12" s="19" t="s">
        <v>8</v>
      </c>
      <c r="F12" s="24">
        <f>SUM(F9:F11)</f>
        <v>0</v>
      </c>
      <c r="G12" s="1"/>
    </row>
    <row r="13" spans="1:11" ht="31.2" customHeight="1" x14ac:dyDescent="0.4">
      <c r="A13" s="64"/>
      <c r="B13" s="18" t="s">
        <v>29</v>
      </c>
      <c r="C13" s="23">
        <f>IF(D5="Y",((C9*I5)+(C10*J5)+(C11*K5)),((C9*I4)+(C10*J4)+(C11*K4)))</f>
        <v>0</v>
      </c>
      <c r="D13" s="67"/>
      <c r="E13" s="19" t="s">
        <v>30</v>
      </c>
      <c r="F13" s="25">
        <f>IF(D3="Y",(IF(D4="N",((F9*I8)+(F10*J8)+(F11*K8)),((F9*I9)+(F10*J9)+(F11*K9)))),(IF(D4="N",((F9*I6)+(F10*J6)+(F11*K6)),((F9*I7)+(F10*J7)+(F11*K7)))))</f>
        <v>0</v>
      </c>
      <c r="G13" s="1"/>
      <c r="H13" s="44" t="s">
        <v>33</v>
      </c>
      <c r="I13" s="45">
        <f>C13+F13</f>
        <v>0</v>
      </c>
      <c r="J13" s="38"/>
      <c r="K13" s="38"/>
    </row>
    <row r="14" spans="1:11" ht="15.45" x14ac:dyDescent="0.4">
      <c r="A14" s="64"/>
      <c r="B14" s="52" t="s">
        <v>9</v>
      </c>
      <c r="C14" s="52"/>
      <c r="D14" s="67"/>
      <c r="E14" s="53" t="s">
        <v>9</v>
      </c>
      <c r="F14" s="54"/>
      <c r="G14" s="1"/>
      <c r="H14" s="42"/>
      <c r="I14" s="43"/>
      <c r="J14" s="43"/>
      <c r="K14" s="43"/>
    </row>
    <row r="15" spans="1:11" ht="15.45" x14ac:dyDescent="0.4">
      <c r="A15" s="64"/>
      <c r="B15" s="4" t="s">
        <v>5</v>
      </c>
      <c r="C15" s="9"/>
      <c r="D15" s="67"/>
      <c r="E15" s="4" t="s">
        <v>5</v>
      </c>
      <c r="F15" s="10">
        <v>0.4</v>
      </c>
      <c r="G15" s="1"/>
      <c r="H15" s="42"/>
      <c r="I15" s="43"/>
      <c r="J15" s="43"/>
      <c r="K15" s="43"/>
    </row>
    <row r="16" spans="1:11" ht="15.45" x14ac:dyDescent="0.4">
      <c r="A16" s="64"/>
      <c r="B16" s="4" t="s">
        <v>6</v>
      </c>
      <c r="C16" s="9"/>
      <c r="D16" s="67"/>
      <c r="E16" s="4" t="s">
        <v>6</v>
      </c>
      <c r="F16" s="11">
        <v>3</v>
      </c>
      <c r="G16" s="1"/>
      <c r="H16" s="42"/>
      <c r="I16" s="43"/>
      <c r="J16" s="43"/>
      <c r="K16" s="43"/>
    </row>
    <row r="17" spans="1:11" ht="31.2" customHeight="1" thickBot="1" x14ac:dyDescent="0.45">
      <c r="A17" s="64"/>
      <c r="B17" s="5" t="s">
        <v>31</v>
      </c>
      <c r="C17" s="28">
        <f>(C10*C15)+(C11*C16)</f>
        <v>0</v>
      </c>
      <c r="D17" s="67"/>
      <c r="E17" s="5" t="s">
        <v>32</v>
      </c>
      <c r="F17" s="26">
        <f>(F10*F15)+(F11*F16)</f>
        <v>0</v>
      </c>
      <c r="G17" s="1"/>
      <c r="H17" s="42"/>
      <c r="I17" s="43"/>
      <c r="J17" s="43"/>
      <c r="K17" s="43"/>
    </row>
    <row r="18" spans="1:11" ht="31.2" customHeight="1" thickBot="1" x14ac:dyDescent="0.45">
      <c r="A18" s="65"/>
      <c r="B18" s="20" t="s">
        <v>10</v>
      </c>
      <c r="C18" s="27">
        <f>C13+C17</f>
        <v>0</v>
      </c>
      <c r="D18" s="68"/>
      <c r="E18" s="21" t="s">
        <v>11</v>
      </c>
      <c r="F18" s="27">
        <f>F13+F17</f>
        <v>0</v>
      </c>
      <c r="G18" s="1"/>
      <c r="H18" s="42"/>
      <c r="I18" s="43"/>
      <c r="J18" s="43"/>
      <c r="K18" s="43"/>
    </row>
    <row r="19" spans="1:11" ht="16.75" thickBot="1" x14ac:dyDescent="0.45">
      <c r="A19" s="69" t="s">
        <v>12</v>
      </c>
      <c r="B19" s="70"/>
      <c r="C19" s="70"/>
      <c r="D19" s="71">
        <f>C18+F18</f>
        <v>0</v>
      </c>
      <c r="E19" s="71"/>
      <c r="F19" s="72"/>
      <c r="G19" s="1"/>
      <c r="H19" s="42"/>
      <c r="I19" s="43"/>
      <c r="J19" s="43"/>
      <c r="K19" s="43"/>
    </row>
    <row r="20" spans="1:11" ht="15.9" thickBot="1" x14ac:dyDescent="0.45">
      <c r="A20" s="73"/>
      <c r="B20" s="74"/>
      <c r="C20" s="74"/>
      <c r="D20" s="74"/>
      <c r="E20" s="74"/>
      <c r="F20" s="74"/>
      <c r="G20" s="1"/>
    </row>
    <row r="21" spans="1:11" ht="15.65" customHeight="1" x14ac:dyDescent="0.35">
      <c r="A21" s="75" t="s">
        <v>40</v>
      </c>
      <c r="B21" s="76"/>
      <c r="C21" s="76"/>
      <c r="D21" s="77"/>
      <c r="E21" s="77"/>
      <c r="F21" s="78"/>
      <c r="J21" s="34" t="s">
        <v>39</v>
      </c>
    </row>
    <row r="22" spans="1:11" ht="15.45" x14ac:dyDescent="0.35">
      <c r="A22" s="79">
        <v>1</v>
      </c>
      <c r="B22" s="6" t="s">
        <v>13</v>
      </c>
      <c r="C22" s="12"/>
      <c r="D22" s="80">
        <v>5</v>
      </c>
      <c r="E22" s="80" t="s">
        <v>7</v>
      </c>
      <c r="F22" s="81">
        <f>J22</f>
        <v>0</v>
      </c>
      <c r="H22" s="34" t="s">
        <v>37</v>
      </c>
      <c r="I22" s="34">
        <f>C12*F3</f>
        <v>0</v>
      </c>
      <c r="J22" s="46">
        <f>I22+C12</f>
        <v>0</v>
      </c>
    </row>
    <row r="23" spans="1:11" ht="15.45" x14ac:dyDescent="0.35">
      <c r="A23" s="79"/>
      <c r="B23" s="6" t="s">
        <v>14</v>
      </c>
      <c r="C23" s="12"/>
      <c r="D23" s="80"/>
      <c r="E23" s="80"/>
      <c r="F23" s="82"/>
      <c r="H23" s="34" t="s">
        <v>38</v>
      </c>
      <c r="I23" s="34">
        <f>F12*F4</f>
        <v>0</v>
      </c>
      <c r="J23" s="46">
        <f>I23+F12</f>
        <v>0</v>
      </c>
    </row>
    <row r="24" spans="1:11" ht="14.4" customHeight="1" x14ac:dyDescent="0.35">
      <c r="A24" s="79">
        <v>2</v>
      </c>
      <c r="B24" s="80" t="s">
        <v>15</v>
      </c>
      <c r="C24" s="85" t="e">
        <f>C23/C22</f>
        <v>#DIV/0!</v>
      </c>
      <c r="D24" s="80">
        <v>6</v>
      </c>
      <c r="E24" s="80" t="s">
        <v>16</v>
      </c>
      <c r="F24" s="81">
        <f>J23</f>
        <v>0</v>
      </c>
    </row>
    <row r="25" spans="1:11" ht="14.4" customHeight="1" x14ac:dyDescent="0.35">
      <c r="A25" s="79"/>
      <c r="B25" s="80"/>
      <c r="C25" s="86"/>
      <c r="D25" s="80"/>
      <c r="E25" s="80"/>
      <c r="F25" s="82"/>
    </row>
    <row r="26" spans="1:11" x14ac:dyDescent="0.35">
      <c r="A26" s="79">
        <v>3</v>
      </c>
      <c r="B26" s="80" t="s">
        <v>17</v>
      </c>
      <c r="C26" s="85" t="e">
        <f>IF(C24*1.6&lt;=1,C24*1.6,1)</f>
        <v>#DIV/0!</v>
      </c>
      <c r="D26" s="80">
        <v>7</v>
      </c>
      <c r="E26" s="80" t="s">
        <v>10</v>
      </c>
      <c r="F26" s="83" t="e">
        <f>IF(D5="Y",(((F22*C26)*I5)+((F22*C28)*K5)),((F22*C26)*I4))</f>
        <v>#DIV/0!</v>
      </c>
    </row>
    <row r="27" spans="1:11" x14ac:dyDescent="0.35">
      <c r="A27" s="79"/>
      <c r="B27" s="80"/>
      <c r="C27" s="85"/>
      <c r="D27" s="80"/>
      <c r="E27" s="80"/>
      <c r="F27" s="84"/>
    </row>
    <row r="28" spans="1:11" ht="14.4" customHeight="1" x14ac:dyDescent="0.35">
      <c r="A28" s="79">
        <v>4</v>
      </c>
      <c r="B28" s="80" t="s">
        <v>18</v>
      </c>
      <c r="C28" s="85" t="e">
        <f>1-C26</f>
        <v>#DIV/0!</v>
      </c>
      <c r="D28" s="80">
        <v>8</v>
      </c>
      <c r="E28" s="80" t="s">
        <v>11</v>
      </c>
      <c r="F28" s="83" t="e">
        <f>IF(D3="Y",(IF(D4="N",((F24*C26)*I8),((F24*C26)*I9))),(IF(D4="N",((F24*C26)*I6),((F24*C26)*I7))))+IF(D3="Y",(IF(D4="N",((F24*C28)*K8),((F24*C28)*K9))),(IF(D4="N",((F24*C28)*K6),((F24*C28)*K7))))</f>
        <v>#DIV/0!</v>
      </c>
    </row>
    <row r="29" spans="1:11" ht="14.4" customHeight="1" x14ac:dyDescent="0.35">
      <c r="A29" s="79"/>
      <c r="B29" s="80"/>
      <c r="C29" s="86"/>
      <c r="D29" s="80"/>
      <c r="E29" s="80"/>
      <c r="F29" s="84"/>
    </row>
    <row r="30" spans="1:11" ht="16.75" thickBot="1" x14ac:dyDescent="0.45">
      <c r="A30" s="91" t="s">
        <v>42</v>
      </c>
      <c r="B30" s="92"/>
      <c r="C30" s="92"/>
      <c r="D30" s="93" t="e">
        <f>F26+F28</f>
        <v>#DIV/0!</v>
      </c>
      <c r="E30" s="93"/>
      <c r="F30" s="94"/>
    </row>
    <row r="31" spans="1:11" ht="15.9" thickBot="1" x14ac:dyDescent="0.45">
      <c r="A31" s="87"/>
      <c r="B31" s="87"/>
      <c r="C31" s="87"/>
      <c r="D31" s="87"/>
      <c r="E31" s="87"/>
      <c r="F31" s="87"/>
    </row>
    <row r="32" spans="1:11" ht="16.3" x14ac:dyDescent="0.4">
      <c r="A32" s="15"/>
      <c r="B32" s="16" t="s">
        <v>19</v>
      </c>
      <c r="C32" s="29">
        <f>D19</f>
        <v>0</v>
      </c>
      <c r="D32" s="17" t="s">
        <v>20</v>
      </c>
      <c r="E32" s="30" t="s">
        <v>41</v>
      </c>
      <c r="F32" s="31" t="e">
        <f>D30</f>
        <v>#DIV/0!</v>
      </c>
    </row>
    <row r="33" spans="1:6" ht="16.75" thickBot="1" x14ac:dyDescent="0.45">
      <c r="A33" s="88" t="e">
        <f>IF(C32&gt;F32,"Traditional Claiming Provides Greater Reimbursement","CEP Claiming Provides Greater Reimbursement")</f>
        <v>#DIV/0!</v>
      </c>
      <c r="B33" s="89"/>
      <c r="C33" s="89"/>
      <c r="D33" s="89"/>
      <c r="E33" s="89"/>
      <c r="F33" s="90"/>
    </row>
  </sheetData>
  <sheetProtection algorithmName="SHA-512" hashValue="zyJ3CoeLB5R9Ds/7lALS4oZjJ8dRKplzjo3Dvk6RXWeXTfEkKwZe2TkTcbg+pqM6eTt0X4VfmW3/nS6MpCaRJg==" saltValue="f+EiW1TSJyPOgosJceoAdA==" spinCount="100000" sheet="1" formatCells="0" formatColumns="0" formatRows="0" insertColumns="0" insertRows="0" insertHyperlinks="0" deleteColumns="0" deleteRows="0" selectLockedCells="1" sort="0" autoFilter="0" pivotTables="0"/>
  <mergeCells count="38">
    <mergeCell ref="A31:F31"/>
    <mergeCell ref="A33:F33"/>
    <mergeCell ref="A28:A29"/>
    <mergeCell ref="B28:B29"/>
    <mergeCell ref="C28:C29"/>
    <mergeCell ref="D28:D29"/>
    <mergeCell ref="E28:E29"/>
    <mergeCell ref="F28:F29"/>
    <mergeCell ref="A30:C30"/>
    <mergeCell ref="D30:F30"/>
    <mergeCell ref="D26:D27"/>
    <mergeCell ref="E26:E27"/>
    <mergeCell ref="F26:F27"/>
    <mergeCell ref="A24:A25"/>
    <mergeCell ref="B24:B25"/>
    <mergeCell ref="C24:C25"/>
    <mergeCell ref="D24:D25"/>
    <mergeCell ref="E24:E25"/>
    <mergeCell ref="F24:F25"/>
    <mergeCell ref="A26:A27"/>
    <mergeCell ref="B26:B27"/>
    <mergeCell ref="C26:C27"/>
    <mergeCell ref="A19:C19"/>
    <mergeCell ref="D19:F19"/>
    <mergeCell ref="A20:F20"/>
    <mergeCell ref="A21:F21"/>
    <mergeCell ref="A22:A23"/>
    <mergeCell ref="D22:D23"/>
    <mergeCell ref="E22:E23"/>
    <mergeCell ref="F22:F23"/>
    <mergeCell ref="C1:E1"/>
    <mergeCell ref="B14:C14"/>
    <mergeCell ref="E14:F14"/>
    <mergeCell ref="B8:C8"/>
    <mergeCell ref="E8:F8"/>
    <mergeCell ref="A7:F7"/>
    <mergeCell ref="A8:A18"/>
    <mergeCell ref="D8:D18"/>
  </mergeCells>
  <pageMargins left="0.7" right="0.7" top="1.3" bottom="0.75" header="0.3" footer="0.3"/>
  <pageSetup scale="79" orientation="portrait" r:id="rId1"/>
  <headerFooter>
    <oddHeader>&amp;C&amp;"Calibri,Bold"&amp;16Community Eligibility Provision
Reimbursement Estimation and Comparison
SY 2023- 2024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CEP Reimbursement Template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Janet Johnson</cp:lastModifiedBy>
  <cp:lastPrinted>2024-03-28T15:32:24Z</cp:lastPrinted>
  <dcterms:created xsi:type="dcterms:W3CDTF">2013-05-20T15:51:57Z</dcterms:created>
  <dcterms:modified xsi:type="dcterms:W3CDTF">2024-03-28T15:35:25Z</dcterms:modified>
</cp:coreProperties>
</file>