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johnson\Desktop\"/>
    </mc:Choice>
  </mc:AlternateContent>
  <xr:revisionPtr revIDLastSave="0" documentId="8_{4BDA9FA4-4101-4D47-8EA1-C52876D8A7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N Program Analysis Sheet" sheetId="2" r:id="rId1"/>
    <sheet name="Month Operating Balance Calc" sheetId="3" r:id="rId2"/>
    <sheet name="FC1-A" sheetId="1" r:id="rId3"/>
    <sheet name="Meal Equival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3" l="1"/>
  <c r="F42" i="3"/>
  <c r="F93" i="3"/>
  <c r="D180" i="1"/>
  <c r="D138" i="1"/>
  <c r="E65" i="1"/>
  <c r="F100" i="3"/>
  <c r="F99" i="3"/>
  <c r="E53" i="1" l="1"/>
  <c r="D30" i="1"/>
  <c r="B36" i="3" l="1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48" i="3"/>
  <c r="F15" i="3"/>
  <c r="F98" i="3" l="1"/>
  <c r="F97" i="3"/>
  <c r="F96" i="3"/>
  <c r="F95" i="3"/>
  <c r="B5" i="2" l="1"/>
  <c r="G10" i="4"/>
  <c r="B14" i="4" s="1"/>
  <c r="F78" i="3"/>
  <c r="F77" i="3"/>
  <c r="F38" i="3"/>
  <c r="F39" i="3"/>
  <c r="F40" i="3"/>
  <c r="F41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B86" i="3" s="1"/>
  <c r="F64" i="3"/>
  <c r="F65" i="3"/>
  <c r="F66" i="3"/>
  <c r="F67" i="3"/>
  <c r="F68" i="3"/>
  <c r="F69" i="3"/>
  <c r="F70" i="3"/>
  <c r="F71" i="3"/>
  <c r="F72" i="3"/>
  <c r="F73" i="3"/>
  <c r="F37" i="3"/>
  <c r="F6" i="3"/>
  <c r="F7" i="3"/>
  <c r="F8" i="3"/>
  <c r="F9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B7" i="4"/>
  <c r="B11" i="4" s="1"/>
  <c r="E7" i="4"/>
  <c r="B12" i="4" s="1"/>
  <c r="H7" i="4"/>
  <c r="B13" i="4" s="1"/>
  <c r="B4" i="3"/>
  <c r="B5" i="3"/>
  <c r="B6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91" i="3"/>
  <c r="B46" i="3"/>
  <c r="B47" i="3"/>
  <c r="B49" i="3"/>
  <c r="B38" i="3"/>
  <c r="D1" i="3"/>
  <c r="A1" i="3"/>
  <c r="B4" i="2" s="1"/>
  <c r="B7" i="3"/>
  <c r="B8" i="3"/>
  <c r="B9" i="3"/>
  <c r="B10" i="3"/>
  <c r="F81" i="3"/>
  <c r="F82" i="3"/>
  <c r="F83" i="3"/>
  <c r="F84" i="3"/>
  <c r="F85" i="3"/>
  <c r="F86" i="3"/>
  <c r="F94" i="3"/>
  <c r="F92" i="3"/>
  <c r="F91" i="3"/>
  <c r="F90" i="3"/>
  <c r="F89" i="3"/>
  <c r="F88" i="3"/>
  <c r="F87" i="3"/>
  <c r="E103" i="1"/>
  <c r="D187" i="1"/>
  <c r="D189" i="1" s="1"/>
  <c r="B88" i="3" l="1"/>
  <c r="B85" i="3"/>
  <c r="F79" i="3"/>
  <c r="B89" i="3"/>
  <c r="C27" i="2" s="1"/>
  <c r="E189" i="1"/>
  <c r="B29" i="3"/>
  <c r="B15" i="4"/>
  <c r="B11" i="3"/>
  <c r="F34" i="3"/>
  <c r="B92" i="3" s="1"/>
  <c r="B93" i="3" s="1"/>
  <c r="B79" i="3"/>
  <c r="B95" i="3" s="1"/>
  <c r="B87" i="3"/>
  <c r="F74" i="3"/>
  <c r="B31" i="3" l="1"/>
  <c r="B83" i="3"/>
  <c r="B82" i="3"/>
  <c r="E8" i="1"/>
  <c r="C30" i="2" s="1"/>
  <c r="C28" i="2"/>
  <c r="C25" i="2"/>
  <c r="B96" i="3"/>
  <c r="C16" i="2"/>
  <c r="C14" i="2"/>
  <c r="C22" i="2"/>
  <c r="C15" i="2"/>
  <c r="C18" i="2"/>
  <c r="C17" i="2"/>
  <c r="B33" i="3"/>
  <c r="B40" i="3" s="1"/>
  <c r="C13" i="2"/>
  <c r="C23" i="2"/>
  <c r="B42" i="3" l="1"/>
  <c r="C8" i="2" s="1"/>
  <c r="C31" i="2"/>
  <c r="C24" i="2"/>
  <c r="C19" i="2"/>
  <c r="B80" i="3"/>
  <c r="C10" i="2" s="1"/>
</calcChain>
</file>

<file path=xl/sharedStrings.xml><?xml version="1.0" encoding="utf-8"?>
<sst xmlns="http://schemas.openxmlformats.org/spreadsheetml/2006/main" count="630" uniqueCount="498">
  <si>
    <t>North Carolina Department Of Public Instruction</t>
  </si>
  <si>
    <t>Reporting Period:</t>
  </si>
  <si>
    <t>Description</t>
  </si>
  <si>
    <t>Account Code</t>
  </si>
  <si>
    <t> Debits</t>
  </si>
  <si>
    <t> Credits</t>
  </si>
  <si>
    <t>ASSETS</t>
  </si>
  <si>
    <t>Cash on Deposit</t>
  </si>
  <si>
    <t>5-1010-000-000</t>
  </si>
  <si>
    <t>Petty Cash</t>
  </si>
  <si>
    <t>5-1060-000-000</t>
  </si>
  <si>
    <t>Temporary Investments</t>
  </si>
  <si>
    <t>5-1080-000-000</t>
  </si>
  <si>
    <t>Accounts Receivable - State</t>
  </si>
  <si>
    <t>5-1100-000-000</t>
  </si>
  <si>
    <t>Accounts Receivable - Non-Governmental</t>
  </si>
  <si>
    <t>5-1160-000-000</t>
  </si>
  <si>
    <t>Due From Other Funds</t>
  </si>
  <si>
    <t>5-1300-000-000</t>
  </si>
  <si>
    <t>Inventories of Supplies and Materials</t>
  </si>
  <si>
    <t>5-1410-000-000</t>
  </si>
  <si>
    <t>Inventories of Food</t>
  </si>
  <si>
    <t>5-1420-000-000</t>
  </si>
  <si>
    <t>Inventories of Food USDA Commodities</t>
  </si>
  <si>
    <t>5-1430-000-000</t>
  </si>
  <si>
    <t>Prepayments</t>
  </si>
  <si>
    <t>5-1610-000-000</t>
  </si>
  <si>
    <t>Capital Assets</t>
  </si>
  <si>
    <t>5-1710-000-000</t>
  </si>
  <si>
    <t>Fixed Assets-Accumulated Depreciation</t>
  </si>
  <si>
    <t>5-1720-000-000</t>
  </si>
  <si>
    <t>Investments in Fixed Assets</t>
  </si>
  <si>
    <t>5-1740-000-000</t>
  </si>
  <si>
    <t>Total ASSETS</t>
  </si>
  <si>
    <t>LIABILITIES</t>
  </si>
  <si>
    <t>Accounts Payable</t>
  </si>
  <si>
    <t>5-2010-000-000</t>
  </si>
  <si>
    <t>Due to Other Governmental Units</t>
  </si>
  <si>
    <t>5-2090-000-000</t>
  </si>
  <si>
    <t>Due to Other Funds</t>
  </si>
  <si>
    <t>5-2110-000-000</t>
  </si>
  <si>
    <t>Salaries and Wages Payable</t>
  </si>
  <si>
    <t>5-2160-000-000</t>
  </si>
  <si>
    <t>Other Payables</t>
  </si>
  <si>
    <t>5-2190-000-000</t>
  </si>
  <si>
    <t>Employees' FICA Taxes Payable</t>
  </si>
  <si>
    <t>5-2210-000-000</t>
  </si>
  <si>
    <t>Employer's FICA Taxes Payable</t>
  </si>
  <si>
    <t>5-2220-000-000</t>
  </si>
  <si>
    <t>Federal Withholding Taxes Payable</t>
  </si>
  <si>
    <t>5-2230-000-000</t>
  </si>
  <si>
    <t>State Withholding Taxes Payable</t>
  </si>
  <si>
    <t>5-2240-000-000</t>
  </si>
  <si>
    <t>Employees' Retirement Cont. Payable</t>
  </si>
  <si>
    <t>5-2250-000-000</t>
  </si>
  <si>
    <t>Employer's Retirement Cont. Payable</t>
  </si>
  <si>
    <t>5-2260-000-000</t>
  </si>
  <si>
    <t>Insurance Deductions Payable</t>
  </si>
  <si>
    <t>5-2270-000-000</t>
  </si>
  <si>
    <t>Annuity Deduction Payable</t>
  </si>
  <si>
    <t>5-2280-000-000</t>
  </si>
  <si>
    <t>Other Deductions Payable</t>
  </si>
  <si>
    <t>5-2290-000-000</t>
  </si>
  <si>
    <t xml:space="preserve">Deferred Revenues </t>
  </si>
  <si>
    <t>5-2410-000-000</t>
  </si>
  <si>
    <t>Long-Term Obligations</t>
  </si>
  <si>
    <t>5-2510-000-000</t>
  </si>
  <si>
    <t>Total LIABILITIES</t>
  </si>
  <si>
    <t>OTHER LIABILITIES AND RESERVES</t>
  </si>
  <si>
    <t>Fund Equity - Available for Appropriation</t>
  </si>
  <si>
    <t>5-2910-000-000</t>
  </si>
  <si>
    <t>Fund Equity - Reserved by State Statute</t>
  </si>
  <si>
    <t>5-2920-000-000</t>
  </si>
  <si>
    <t>Fund Equity - Reserved for Inventories</t>
  </si>
  <si>
    <t>5-2930-000-000</t>
  </si>
  <si>
    <t>Fund Equity - Reserved for Encumbrances</t>
  </si>
  <si>
    <t>5-2940-000-000</t>
  </si>
  <si>
    <t>Fund Equity - Contributed Capital</t>
  </si>
  <si>
    <t>5-2950-000-000</t>
  </si>
  <si>
    <t>Fund Equity - Results of Operation</t>
  </si>
  <si>
    <t>5-2960-000-000</t>
  </si>
  <si>
    <t>Reserve for Depreciation</t>
  </si>
  <si>
    <t>5-2970-000-000</t>
  </si>
  <si>
    <t>Total OTHER LIABILITIES AND RESERVES</t>
  </si>
  <si>
    <t>REVENUES</t>
  </si>
  <si>
    <t>Sales and Use Tax Revenue</t>
  </si>
  <si>
    <t>5-3250-035-000</t>
  </si>
  <si>
    <t>USDA Grants-Regular</t>
  </si>
  <si>
    <t>5-3811-035-000</t>
  </si>
  <si>
    <t>USDA Grants-Summer Feeding Program</t>
  </si>
  <si>
    <t>5-3814-035-000</t>
  </si>
  <si>
    <t>USDA Grants-Commodity Foods Used</t>
  </si>
  <si>
    <t>5-3815-035-000</t>
  </si>
  <si>
    <t>USDA Grants- Fresh Fruit &amp; Vegetable</t>
  </si>
  <si>
    <t>5-3816-035-000</t>
  </si>
  <si>
    <t>County Appropriations</t>
  </si>
  <si>
    <t>5-4110-035-000</t>
  </si>
  <si>
    <t>Sales-Breakfast-Full Pay</t>
  </si>
  <si>
    <t>5-4311-035-000</t>
  </si>
  <si>
    <t>Sales-Breakfast-Reduced</t>
  </si>
  <si>
    <t>5-4312-035-000</t>
  </si>
  <si>
    <t>Sales-Breakfast-Adults</t>
  </si>
  <si>
    <t>5-4313-035-000</t>
  </si>
  <si>
    <t>Sales-Lunch-Full Pay</t>
  </si>
  <si>
    <t>5-4314-035-000</t>
  </si>
  <si>
    <t>Sales-Lunch-Reduced</t>
  </si>
  <si>
    <t>5-4315-035-000</t>
  </si>
  <si>
    <t>Sales-Lunch-Adults</t>
  </si>
  <si>
    <t>5-4316-035-000</t>
  </si>
  <si>
    <t>Sales-Special Milk Program</t>
  </si>
  <si>
    <t>5-4317-035-000</t>
  </si>
  <si>
    <t>Sales-Supplemental Sales</t>
  </si>
  <si>
    <t>5-4318-035-000</t>
  </si>
  <si>
    <t>Sales-Other</t>
  </si>
  <si>
    <t>5-4319-035-000</t>
  </si>
  <si>
    <t>Catered Breakfasts</t>
  </si>
  <si>
    <t>5-4321-035-000</t>
  </si>
  <si>
    <t>Catered Lunches</t>
  </si>
  <si>
    <t>5-4322-035-000</t>
  </si>
  <si>
    <t>Suppers and Banquets</t>
  </si>
  <si>
    <t>5-4323-035-000</t>
  </si>
  <si>
    <t>Catered Supplements</t>
  </si>
  <si>
    <t>5-4324-035-000</t>
  </si>
  <si>
    <t>Paid Student Meal Supplement</t>
  </si>
  <si>
    <t>5-4331-035-000</t>
  </si>
  <si>
    <t>Reduced Student Meal Supplement</t>
  </si>
  <si>
    <t>5-4332-035-000</t>
  </si>
  <si>
    <t>State Reimbursement for Breakfast</t>
  </si>
  <si>
    <t>5-4341-035-000</t>
  </si>
  <si>
    <t>Rental of School Property</t>
  </si>
  <si>
    <t>5-4420-035-000</t>
  </si>
  <si>
    <t>Contributions and Donations</t>
  </si>
  <si>
    <t>5-4430-035-000</t>
  </si>
  <si>
    <t>Interest Earned on Investments</t>
  </si>
  <si>
    <t>5-4450-035-000</t>
  </si>
  <si>
    <t>Other Local Operating Revenues</t>
  </si>
  <si>
    <t>5-4490-035-000</t>
  </si>
  <si>
    <t>Disposition of School Fixed Assets</t>
  </si>
  <si>
    <t>5-4820-035-000</t>
  </si>
  <si>
    <t>Indirect Cost Allocated</t>
  </si>
  <si>
    <t>5-4880-035-000</t>
  </si>
  <si>
    <t>Transfer from State Public School Fund</t>
  </si>
  <si>
    <t>5-4921-035-000</t>
  </si>
  <si>
    <t>Transfer from Local School Fund</t>
  </si>
  <si>
    <t>5-4922-035-000</t>
  </si>
  <si>
    <t>Total REVENUES</t>
  </si>
  <si>
    <t>SALARY AND FRINGE BENEFIT EXPENDITURES</t>
  </si>
  <si>
    <t>Director/Supervisor</t>
  </si>
  <si>
    <t>5-7200-035-113</t>
  </si>
  <si>
    <t>Office Support</t>
  </si>
  <si>
    <t>5-7200-035-151</t>
  </si>
  <si>
    <t>Technician</t>
  </si>
  <si>
    <t>5-7200-035-152</t>
  </si>
  <si>
    <t>Administrative Specialist (Central Support)</t>
  </si>
  <si>
    <t>5-7200-035-153</t>
  </si>
  <si>
    <t>Substitute-Non Teaching</t>
  </si>
  <si>
    <t>5-7200-035-165</t>
  </si>
  <si>
    <t>Driver</t>
  </si>
  <si>
    <t>5-7200-035-171</t>
  </si>
  <si>
    <t>Cafeteria Worker</t>
  </si>
  <si>
    <t>5-7200-035-174</t>
  </si>
  <si>
    <t>Managers</t>
  </si>
  <si>
    <t>5-7200-035-176</t>
  </si>
  <si>
    <t>Work Study Students</t>
  </si>
  <si>
    <t>5-7200-035-177</t>
  </si>
  <si>
    <t>Supplementary Pay</t>
  </si>
  <si>
    <t>5-7200-035-181</t>
  </si>
  <si>
    <t>Bonus Pay</t>
  </si>
  <si>
    <t>5-7200-035-183</t>
  </si>
  <si>
    <t>Longevity</t>
  </si>
  <si>
    <t>5-7200-035-184</t>
  </si>
  <si>
    <t>Bonus Leave Payoff</t>
  </si>
  <si>
    <t>5-7200-035-185</t>
  </si>
  <si>
    <t>Annual Leave Payoff</t>
  </si>
  <si>
    <t>5-7200-035-188</t>
  </si>
  <si>
    <t>Payments for Short Term Disability-First Six Months</t>
  </si>
  <si>
    <t>5-7200-035-189</t>
  </si>
  <si>
    <t>Staff Development Participant Pay</t>
  </si>
  <si>
    <t>5-7200-035-196</t>
  </si>
  <si>
    <t>Overtime Pay</t>
  </si>
  <si>
    <t>5-7200-035-199</t>
  </si>
  <si>
    <t>Employer's Social Security Cost-Installment Accrual</t>
  </si>
  <si>
    <t>5-7200-035-210</t>
  </si>
  <si>
    <t>Employer's Social Security Cost-Regular</t>
  </si>
  <si>
    <t>5-7200-035-211</t>
  </si>
  <si>
    <t>Employer's Retirement Cost-Installment Accrual</t>
  </si>
  <si>
    <t>5-7200-035-220</t>
  </si>
  <si>
    <t>Employer's Retirement Cost-Regular</t>
  </si>
  <si>
    <t>5-7200-035-221</t>
  </si>
  <si>
    <t>Employer's Hosp. Ins. Cost</t>
  </si>
  <si>
    <t>5-7200-035-231</t>
  </si>
  <si>
    <t>Employer's  Worker's Comp. Ins. Cost</t>
  </si>
  <si>
    <t>5-7200-035-232</t>
  </si>
  <si>
    <t>Employer's Unemployment Ins. Cost</t>
  </si>
  <si>
    <t>5-7200-035-233</t>
  </si>
  <si>
    <t>Employer's Dental Insurance Cost</t>
  </si>
  <si>
    <t>5-7200-035-234</t>
  </si>
  <si>
    <t>Employer's Life Insurance Cost</t>
  </si>
  <si>
    <t>5-7200-035-235</t>
  </si>
  <si>
    <t>Other Insurance Cost</t>
  </si>
  <si>
    <t>5-7200-035-239</t>
  </si>
  <si>
    <t>Total SALARY AND FRINGE BENEFIT EXPENDITURES</t>
  </si>
  <si>
    <t>OPERATING EXPENDITURES</t>
  </si>
  <si>
    <t xml:space="preserve">Contracted Services </t>
  </si>
  <si>
    <t>5-7200-035-311</t>
  </si>
  <si>
    <t>Workshop Expenses/Allowable Travel</t>
  </si>
  <si>
    <t>5-7200-035-312</t>
  </si>
  <si>
    <t>Advertising Fees</t>
  </si>
  <si>
    <t>5-7200-035-313</t>
  </si>
  <si>
    <t>Printing and Binding Fees</t>
  </si>
  <si>
    <t>5-7200-035-314</t>
  </si>
  <si>
    <t>Reproduction Costs</t>
  </si>
  <si>
    <t>5-7200-035-315</t>
  </si>
  <si>
    <t>Contracted Repairs &amp; Main-Equip</t>
  </si>
  <si>
    <t>5-7200-035-326</t>
  </si>
  <si>
    <t>Rentals/Leases</t>
  </si>
  <si>
    <t>5-7200-035-327</t>
  </si>
  <si>
    <t>Other Property Services</t>
  </si>
  <si>
    <t>5-7200-035-329</t>
  </si>
  <si>
    <t>Travel</t>
  </si>
  <si>
    <t>5-7200-035-332</t>
  </si>
  <si>
    <t>Telephone</t>
  </si>
  <si>
    <t>5-7200-035-341</t>
  </si>
  <si>
    <t>Postage</t>
  </si>
  <si>
    <t>5-7200-035-342</t>
  </si>
  <si>
    <t>Mobile Communication Costs</t>
  </si>
  <si>
    <t>5-7200-035-344</t>
  </si>
  <si>
    <t>Membership Dues and Fees</t>
  </si>
  <si>
    <t>5-7200-035-361</t>
  </si>
  <si>
    <t>Vehicle Liability Insurance</t>
  </si>
  <si>
    <t>5-7200-035-372</t>
  </si>
  <si>
    <t>Supplies and Materials</t>
  </si>
  <si>
    <t>5-7200-035-411</t>
  </si>
  <si>
    <t>Computer Software and Supplies</t>
  </si>
  <si>
    <t>5-7200-035-418</t>
  </si>
  <si>
    <t>Fuel for Facilities</t>
  </si>
  <si>
    <t>5-7200-035-421</t>
  </si>
  <si>
    <t>Repair Parts, Materials, and Related Labor, Grease and Antifreeze</t>
  </si>
  <si>
    <t>5-7200-035-422</t>
  </si>
  <si>
    <t>Gas/Diesel Fuel</t>
  </si>
  <si>
    <t>5-7200-035-423</t>
  </si>
  <si>
    <t>Oil</t>
  </si>
  <si>
    <t>5-7200-035-424</t>
  </si>
  <si>
    <t>Tires and Tubes</t>
  </si>
  <si>
    <t>5-7200-035-425</t>
  </si>
  <si>
    <t>Food Purchases</t>
  </si>
  <si>
    <t>5-7200-035-451</t>
  </si>
  <si>
    <t>USDA Commodity Foods</t>
  </si>
  <si>
    <t>5-7200-035-452</t>
  </si>
  <si>
    <t>Food Processing Supplies</t>
  </si>
  <si>
    <t>5-7200-035-453</t>
  </si>
  <si>
    <t>Inventory Loss</t>
  </si>
  <si>
    <t>5-7200-035-454</t>
  </si>
  <si>
    <t>Meal Sales Discount</t>
  </si>
  <si>
    <t>5-7200-035-455</t>
  </si>
  <si>
    <t>Other Food Purchases</t>
  </si>
  <si>
    <t>5-7200-035-459</t>
  </si>
  <si>
    <t>Furniture and Equipment-Inventoried</t>
  </si>
  <si>
    <t>5-7200-035-461</t>
  </si>
  <si>
    <t>Computer Equipment-Inventoried</t>
  </si>
  <si>
    <t>5-7200-035-462</t>
  </si>
  <si>
    <t>Sales and Use Tax Expense</t>
  </si>
  <si>
    <t>5-7200-035-471</t>
  </si>
  <si>
    <t>License and Title Fees</t>
  </si>
  <si>
    <t>5-7200-035-552</t>
  </si>
  <si>
    <t>Depreciation</t>
  </si>
  <si>
    <t>5-7200-035-571</t>
  </si>
  <si>
    <t>Indirect Cost</t>
  </si>
  <si>
    <t>5-8100-035-392</t>
  </si>
  <si>
    <t>Sales and Use Tax Refund (Contra-expenditure)</t>
  </si>
  <si>
    <t>5-8100-035-472</t>
  </si>
  <si>
    <t>Total OPERATING EXPENDITURES</t>
  </si>
  <si>
    <t>MISCELLANEOUS EXPENDITURES</t>
  </si>
  <si>
    <t>Other Accounts</t>
  </si>
  <si>
    <t>5-0000-035-000</t>
  </si>
  <si>
    <t>Total MISCELLANEOUS EXPENDITURES</t>
  </si>
  <si>
    <t xml:space="preserve">G R A N D   T O T A L S </t>
  </si>
  <si>
    <t>Period Covered:</t>
  </si>
  <si>
    <t>Average Number Months Operating Balance</t>
  </si>
  <si>
    <t>Gain (Loss) for Period</t>
  </si>
  <si>
    <t>Labor &amp; Benefits</t>
  </si>
  <si>
    <t>Equipment</t>
  </si>
  <si>
    <t>Direct Cost</t>
  </si>
  <si>
    <t>Profit</t>
  </si>
  <si>
    <t>Percent of Revenue for</t>
  </si>
  <si>
    <t>Labor</t>
  </si>
  <si>
    <t>Total Indirect Cost Paid</t>
  </si>
  <si>
    <t>Maximum Indirect Cost Allowed</t>
  </si>
  <si>
    <t>Total Meal Equivalents</t>
  </si>
  <si>
    <t>Cost Per Meal Equivalents</t>
  </si>
  <si>
    <t>Working Capital Calculation</t>
  </si>
  <si>
    <t>Average Monthly Cost</t>
  </si>
  <si>
    <t>5-1010 Cash on Deposit</t>
  </si>
  <si>
    <t>Salary and Fringe Benefit Expenditures</t>
  </si>
  <si>
    <t>5-1060 Petty Cash</t>
  </si>
  <si>
    <t>Dir/Supv</t>
  </si>
  <si>
    <t>5-1080 Temporary Investments</t>
  </si>
  <si>
    <t>5-1100 Accounts Receivable- State</t>
  </si>
  <si>
    <t>5-1160 Accounts Receivable-Non-Gov.</t>
  </si>
  <si>
    <t>Administrative Specialist</t>
  </si>
  <si>
    <t>5-1300 Due From Other Funds</t>
  </si>
  <si>
    <t>5-1610 Miscellaneous Assets &amp; Prepaids</t>
  </si>
  <si>
    <t>Total Assets</t>
  </si>
  <si>
    <t>Cafeteria Workers</t>
  </si>
  <si>
    <t>5-2010 Accounts Payable</t>
  </si>
  <si>
    <t>5-2090 Due to Other Governmental Units</t>
  </si>
  <si>
    <t>5-2110 Due to Other Funds</t>
  </si>
  <si>
    <t>5-2160 Salaries and Wages Payable</t>
  </si>
  <si>
    <t>Longevity Pay</t>
  </si>
  <si>
    <t>5-2190 Other Payables</t>
  </si>
  <si>
    <t>5-2210 Employees' FICA Taxes Payable</t>
  </si>
  <si>
    <t>5-2220 Employers' FICA Taxes Payable</t>
  </si>
  <si>
    <t>5-2230 Federal Withholding Taxes Payable</t>
  </si>
  <si>
    <t>5-2240 State Withholding Taxes Payable</t>
  </si>
  <si>
    <t>5-2250 Employees' Retirement Cont. Pay</t>
  </si>
  <si>
    <t>Employer's SS Inst.Accrual</t>
  </si>
  <si>
    <t>5-2260 Employers' Retirement Cont. Pay</t>
  </si>
  <si>
    <t>Employer's SS Cost</t>
  </si>
  <si>
    <t>5-2270 Insurance Deductions Payable</t>
  </si>
  <si>
    <r>
      <t xml:space="preserve">Employer's Retirement-Inst. </t>
    </r>
    <r>
      <rPr>
        <sz val="7"/>
        <rFont val="Arial"/>
        <family val="2"/>
      </rPr>
      <t>Accrual</t>
    </r>
  </si>
  <si>
    <t>5-2280 Annuity Deduction Payable</t>
  </si>
  <si>
    <t>Employer's Retirement Cost</t>
  </si>
  <si>
    <t>5-2290 Other Deductions Payable</t>
  </si>
  <si>
    <t>Employer's Hosp. Ins. Cost</t>
  </si>
  <si>
    <t>5-2410 Deferred Revenues</t>
  </si>
  <si>
    <t>Employer's Worker's Comp Ins.</t>
  </si>
  <si>
    <t>5-2510 Long-Term Obligations</t>
  </si>
  <si>
    <t>Employer's Unemployment Ins.</t>
  </si>
  <si>
    <t>Total Liabilities</t>
  </si>
  <si>
    <t>Employer's Dental Ins. Cost</t>
  </si>
  <si>
    <t>Employer's Life Ins Cost</t>
  </si>
  <si>
    <t xml:space="preserve">Working Capital </t>
  </si>
  <si>
    <t>Other Ins Cost</t>
  </si>
  <si>
    <t>Total Salary and Fringe Benefits</t>
  </si>
  <si>
    <t>Total Unit Expenses</t>
  </si>
  <si>
    <t>Number of Months of Operation</t>
  </si>
  <si>
    <t>Operating Expenditures</t>
  </si>
  <si>
    <t>Days of Operation</t>
  </si>
  <si>
    <t>Contracted Services</t>
  </si>
  <si>
    <t>Avg Days per Month</t>
  </si>
  <si>
    <t>Workshop Expense/Allow Travel</t>
  </si>
  <si>
    <t xml:space="preserve">Months of Operation </t>
  </si>
  <si>
    <t>Printing &amp; Binding Fees</t>
  </si>
  <si>
    <t>Reproduction Cost</t>
  </si>
  <si>
    <t>Contracted Repairs &amp; Maint-Equip</t>
  </si>
  <si>
    <t>Number of Months Operating Balance</t>
  </si>
  <si>
    <t>Rental/Leases</t>
  </si>
  <si>
    <t>Revenues</t>
  </si>
  <si>
    <t>5-3250 Sales and Use Tax Revenue</t>
  </si>
  <si>
    <t>5-3811 USDA Grants- Regular</t>
  </si>
  <si>
    <t>Mobile Communication</t>
  </si>
  <si>
    <t>5-3814 USDA Grants-Summer Feeding</t>
  </si>
  <si>
    <t>Membership Dues &amp; Fees</t>
  </si>
  <si>
    <t>5-3815 USDA Commodites</t>
  </si>
  <si>
    <t>Vehicle Liability Ins</t>
  </si>
  <si>
    <t>5-4110 County Appropriation</t>
  </si>
  <si>
    <t>5-4311 Sales-Breakfast-Full Pay</t>
  </si>
  <si>
    <t>5-4312 Sales-Breakfast-Reduced</t>
  </si>
  <si>
    <t>Computer Software &amp; Supplies</t>
  </si>
  <si>
    <t>5-4313 Sales-Breakfast-Adult</t>
  </si>
  <si>
    <t>5-4314 Sales-Lunch-Full Pay</t>
  </si>
  <si>
    <t>Repair Parts, Materials, Rel. Labor</t>
  </si>
  <si>
    <t>5-4315 Sales-Lunch-Reduced</t>
  </si>
  <si>
    <t>5-4316 Sales-Lunch-Adult</t>
  </si>
  <si>
    <t>5-4317 Sales-Special Milk Program</t>
  </si>
  <si>
    <t>Tires &amp; Tubes</t>
  </si>
  <si>
    <t>5-4318 Sales-Supplemental Sales</t>
  </si>
  <si>
    <t>5-4319 Sales-Other</t>
  </si>
  <si>
    <t>5-4321 Catered Breakfast</t>
  </si>
  <si>
    <t>5-4322 Catered Lunch</t>
  </si>
  <si>
    <t>5-4323 Suppers &amp; Banquets</t>
  </si>
  <si>
    <t>5-4324 Catered Supplements</t>
  </si>
  <si>
    <t>5-4331 Paid Student Meal Supplement</t>
  </si>
  <si>
    <t>Furniture &amp; Equipment-Inventoried</t>
  </si>
  <si>
    <t>5-4332 Reduced Student Meal Supplement</t>
  </si>
  <si>
    <t>5-4341 State Reimbursement K5 Breakfast</t>
  </si>
  <si>
    <t>5-4420 Rental of School Property</t>
  </si>
  <si>
    <t>License &amp; Title Fees</t>
  </si>
  <si>
    <t>5-4430 Contributions &amp; Donations</t>
  </si>
  <si>
    <t>5-4450 Interest Earned</t>
  </si>
  <si>
    <t>Total Operating Expenses</t>
  </si>
  <si>
    <t>5-4490 Misc Revenue</t>
  </si>
  <si>
    <t>5-4820 Disposition of School Fixed Assets</t>
  </si>
  <si>
    <t>Miscellaneous Expenditures</t>
  </si>
  <si>
    <t>5-4880 Indirect Cost Allocated</t>
  </si>
  <si>
    <t>Other</t>
  </si>
  <si>
    <t>5-4921 Transer from State Public Sch Fund</t>
  </si>
  <si>
    <t>5-4922 Transfer from Local Sch Fund</t>
  </si>
  <si>
    <t>Total Misc Expenses</t>
  </si>
  <si>
    <t>Total Revenue</t>
  </si>
  <si>
    <t>Net Profit/Loss</t>
  </si>
  <si>
    <t>5-1410-000</t>
  </si>
  <si>
    <t>Inventories of Supplies &amp; Materials</t>
  </si>
  <si>
    <t>5-1420-000</t>
  </si>
  <si>
    <t>Total Debits</t>
  </si>
  <si>
    <t>5-1430-000</t>
  </si>
  <si>
    <t xml:space="preserve">Inventories of Food USDA </t>
  </si>
  <si>
    <t>Total Credits</t>
  </si>
  <si>
    <t>5-1710-000</t>
  </si>
  <si>
    <t>5-1720-000</t>
  </si>
  <si>
    <t>Fixed Assets-Acc. Depreciation</t>
  </si>
  <si>
    <t>5-1740-000</t>
  </si>
  <si>
    <t>Investment in Fixed Assets</t>
  </si>
  <si>
    <t>5-2910-000</t>
  </si>
  <si>
    <t>Fund Equity-Avail. For Approp.</t>
  </si>
  <si>
    <t>5-2920-000</t>
  </si>
  <si>
    <t>Fund Equity-Res.by State Statutes</t>
  </si>
  <si>
    <t>5-2930-000</t>
  </si>
  <si>
    <t>Fund Equity-Res for Inventories</t>
  </si>
  <si>
    <t>5-2940-000</t>
  </si>
  <si>
    <t>Fund Equity-Res for Encum.</t>
  </si>
  <si>
    <t>5-2950-000</t>
  </si>
  <si>
    <t>Fund Equity-Contributed Capital</t>
  </si>
  <si>
    <t>5-2960-000</t>
  </si>
  <si>
    <t>Fund Equity-Result of Operation</t>
  </si>
  <si>
    <t>5-2970-000</t>
  </si>
  <si>
    <t>MEAL EQUIVALENTS</t>
  </si>
  <si>
    <t>Breakfast</t>
  </si>
  <si>
    <t>Lunch</t>
  </si>
  <si>
    <t>Snacks</t>
  </si>
  <si>
    <t>Regular &amp; SN</t>
  </si>
  <si>
    <t>Regular</t>
  </si>
  <si>
    <t>Other*</t>
  </si>
  <si>
    <t xml:space="preserve">Total </t>
  </si>
  <si>
    <t>Total</t>
  </si>
  <si>
    <t xml:space="preserve"> </t>
  </si>
  <si>
    <t>Supplemental Sales</t>
  </si>
  <si>
    <t>Meal Equivalents</t>
  </si>
  <si>
    <t>Totals</t>
  </si>
  <si>
    <t>*Other means adults, School Food Service Employees, and any catered "plate" meals</t>
  </si>
  <si>
    <t>AE = Area Eligible</t>
  </si>
  <si>
    <t>NAE= Non Area Eligible</t>
  </si>
  <si>
    <t>5-3816 USDA Grants-Fresh Fruit &amp; Vegetables</t>
  </si>
  <si>
    <t>Payment for Short Term Disability-1st six month</t>
  </si>
  <si>
    <t xml:space="preserve">Sales &amp; Use Tax Refund </t>
  </si>
  <si>
    <t>Sales &amp; Use Tax Refund (contra-exp)</t>
  </si>
  <si>
    <t>Number of Days</t>
  </si>
  <si>
    <t>Indirect Cost Rate</t>
  </si>
  <si>
    <t>Total Expenses for Indirect Cost</t>
  </si>
  <si>
    <t>Maximum Indirect Cost</t>
  </si>
  <si>
    <r>
      <t xml:space="preserve">Regular </t>
    </r>
    <r>
      <rPr>
        <sz val="6"/>
        <rFont val="Arial"/>
        <family val="2"/>
      </rPr>
      <t>(AE &amp; NAE)</t>
    </r>
  </si>
  <si>
    <t>5-7200-035-175</t>
  </si>
  <si>
    <t>5-7200-035-345</t>
  </si>
  <si>
    <t>5-7200-035-362</t>
  </si>
  <si>
    <t>Skilled Trades</t>
  </si>
  <si>
    <t>Security Monitoring</t>
  </si>
  <si>
    <t>Bank Service Fee</t>
  </si>
  <si>
    <t>Local Revenue for Paid Lunch Equity</t>
  </si>
  <si>
    <t>5-4350-035-000</t>
  </si>
  <si>
    <t>5-4350 Local Revenue for Paid Lunch Equity</t>
  </si>
  <si>
    <t xml:space="preserve">Security Monitoring </t>
  </si>
  <si>
    <t>Bank Service Fees</t>
  </si>
  <si>
    <t>TARGET 40.0%  - 45.0%</t>
  </si>
  <si>
    <t xml:space="preserve">Food </t>
  </si>
  <si>
    <t>Food</t>
  </si>
  <si>
    <t>Actual Revenue Earned</t>
  </si>
  <si>
    <t>Total Expenditures</t>
  </si>
  <si>
    <t>Supplies</t>
  </si>
  <si>
    <t>Deferred Outflows</t>
  </si>
  <si>
    <t>5-1810-000-000</t>
  </si>
  <si>
    <t>Pension Liability</t>
  </si>
  <si>
    <t>5-2265-000-000</t>
  </si>
  <si>
    <t>Deferred Inflows</t>
  </si>
  <si>
    <t>5-2610-000-000</t>
  </si>
  <si>
    <t>Pension Expense</t>
  </si>
  <si>
    <t>5-7200-035-223</t>
  </si>
  <si>
    <t>5-1810-000</t>
  </si>
  <si>
    <t>5-2265-000</t>
  </si>
  <si>
    <t>5-2610-000</t>
  </si>
  <si>
    <t>SFA Name/Number</t>
  </si>
  <si>
    <t>SFA Name &amp; Number</t>
  </si>
  <si>
    <t>SN Dollar Analysis</t>
  </si>
  <si>
    <t>USDA Grants- Cash in Lieu of Commodities</t>
  </si>
  <si>
    <t>5-3812-035-000</t>
  </si>
  <si>
    <t>USDA Grants - Child and Adult Care Food Program (CACFP)</t>
  </si>
  <si>
    <t>5-3817-035-000</t>
  </si>
  <si>
    <t>Bonus Pay (Not Subject to Retirement)</t>
  </si>
  <si>
    <t>Bonus Pay (Subject to Retirement)</t>
  </si>
  <si>
    <t>5-7200-035-180</t>
  </si>
  <si>
    <t>5-3812 USDA Grants- Commodities in Lieu of</t>
  </si>
  <si>
    <t>5-3817 USDA Grants -CACFP</t>
  </si>
  <si>
    <t>Other Post-Employment Benefit Asset</t>
  </si>
  <si>
    <t>5-1800-000-000</t>
  </si>
  <si>
    <t>Other Post-Employment Benefit Liability</t>
  </si>
  <si>
    <t>5-2266-000-000</t>
  </si>
  <si>
    <t>OPEB Asset</t>
  </si>
  <si>
    <t>5-1800-000</t>
  </si>
  <si>
    <t>5-2266-000</t>
  </si>
  <si>
    <t>OPEB Liability</t>
  </si>
  <si>
    <t>SN Financial Analysis</t>
  </si>
  <si>
    <t>Office of School Nutrition</t>
  </si>
  <si>
    <t>Financial Report (FC1-A)</t>
  </si>
  <si>
    <t>Fund Equity - Pension and OPEB Net Effects</t>
  </si>
  <si>
    <t>5-2980-000-000</t>
  </si>
  <si>
    <t>5-7200-035-319</t>
  </si>
  <si>
    <t>Other Professional/Technical Contract Services</t>
  </si>
  <si>
    <t>5-2980-000</t>
  </si>
  <si>
    <t>Fund Equity - Pension &amp; OBEP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</si>
</sst>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0%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2"/>
      <name val="Book Antiqua"/>
      <family val="1"/>
    </font>
    <font>
      <sz val="12"/>
      <name val="Arial"/>
      <family val="2"/>
    </font>
    <font>
      <sz val="12"/>
      <name val="Book Antiqua"/>
      <family val="1"/>
    </font>
    <font>
      <sz val="14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8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5" fillId="0" borderId="0" xfId="0" applyFont="1" applyBorder="1"/>
    <xf numFmtId="0" fontId="0" fillId="0" borderId="0" xfId="0" applyBorder="1"/>
    <xf numFmtId="0" fontId="0" fillId="0" borderId="2" xfId="0" applyBorder="1"/>
    <xf numFmtId="0" fontId="6" fillId="0" borderId="1" xfId="0" applyFont="1" applyBorder="1"/>
    <xf numFmtId="0" fontId="6" fillId="0" borderId="0" xfId="0" applyFont="1" applyBorder="1"/>
    <xf numFmtId="0" fontId="8" fillId="0" borderId="0" xfId="0" applyFont="1" applyBorder="1"/>
    <xf numFmtId="0" fontId="8" fillId="0" borderId="2" xfId="0" applyFont="1" applyBorder="1"/>
    <xf numFmtId="10" fontId="8" fillId="0" borderId="1" xfId="3" applyNumberFormat="1" applyFont="1" applyBorder="1" applyAlignment="1">
      <alignment horizontal="center"/>
    </xf>
    <xf numFmtId="0" fontId="8" fillId="0" borderId="1" xfId="0" applyFont="1" applyBorder="1"/>
    <xf numFmtId="44" fontId="8" fillId="0" borderId="3" xfId="0" applyNumberFormat="1" applyFont="1" applyBorder="1" applyAlignment="1"/>
    <xf numFmtId="0" fontId="8" fillId="0" borderId="4" xfId="0" applyFont="1" applyBorder="1" applyAlignment="1"/>
    <xf numFmtId="10" fontId="8" fillId="0" borderId="0" xfId="3" applyNumberFormat="1" applyFont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0" fontId="10" fillId="0" borderId="1" xfId="0" applyFont="1" applyBorder="1"/>
    <xf numFmtId="0" fontId="8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44" fontId="3" fillId="0" borderId="9" xfId="2" applyNumberFormat="1" applyFont="1" applyBorder="1" applyAlignment="1">
      <alignment horizontal="right"/>
    </xf>
    <xf numFmtId="0" fontId="3" fillId="0" borderId="9" xfId="0" applyFont="1" applyBorder="1" applyAlignment="1"/>
    <xf numFmtId="0" fontId="3" fillId="0" borderId="9" xfId="0" applyFont="1" applyBorder="1" applyAlignment="1">
      <alignment horizontal="right"/>
    </xf>
    <xf numFmtId="44" fontId="3" fillId="0" borderId="9" xfId="0" applyNumberFormat="1" applyFont="1" applyBorder="1" applyAlignment="1"/>
    <xf numFmtId="17" fontId="3" fillId="0" borderId="9" xfId="0" applyNumberFormat="1" applyFont="1" applyBorder="1"/>
    <xf numFmtId="0" fontId="3" fillId="0" borderId="10" xfId="0" applyFont="1" applyBorder="1"/>
    <xf numFmtId="0" fontId="3" fillId="0" borderId="10" xfId="0" applyFont="1" applyBorder="1" applyAlignment="1"/>
    <xf numFmtId="0" fontId="3" fillId="0" borderId="9" xfId="0" applyFont="1" applyFill="1" applyBorder="1"/>
    <xf numFmtId="44" fontId="3" fillId="0" borderId="9" xfId="2" applyFont="1" applyBorder="1" applyAlignment="1"/>
    <xf numFmtId="0" fontId="11" fillId="0" borderId="9" xfId="0" applyFont="1" applyBorder="1" applyAlignment="1">
      <alignment horizontal="center"/>
    </xf>
    <xf numFmtId="44" fontId="3" fillId="0" borderId="9" xfId="2" applyFont="1" applyBorder="1" applyAlignment="1">
      <alignment horizontal="center"/>
    </xf>
    <xf numFmtId="8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/>
    <xf numFmtId="0" fontId="3" fillId="0" borderId="9" xfId="0" applyFont="1" applyFill="1" applyBorder="1" applyAlignment="1">
      <alignment horizontal="right"/>
    </xf>
    <xf numFmtId="44" fontId="3" fillId="0" borderId="9" xfId="2" applyNumberFormat="1" applyFont="1" applyBorder="1" applyAlignment="1"/>
    <xf numFmtId="17" fontId="3" fillId="0" borderId="9" xfId="0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0" fillId="0" borderId="9" xfId="1" applyNumberFormat="1" applyFont="1" applyBorder="1" applyAlignment="1">
      <alignment horizontal="left"/>
    </xf>
    <xf numFmtId="165" fontId="0" fillId="0" borderId="9" xfId="0" applyNumberFormat="1" applyBorder="1"/>
    <xf numFmtId="0" fontId="0" fillId="0" borderId="0" xfId="0" applyBorder="1" applyAlignment="1">
      <alignment wrapText="1"/>
    </xf>
    <xf numFmtId="44" fontId="0" fillId="0" borderId="0" xfId="2" applyFont="1" applyBorder="1"/>
    <xf numFmtId="165" fontId="0" fillId="0" borderId="0" xfId="0" applyNumberFormat="1" applyBorder="1"/>
    <xf numFmtId="0" fontId="0" fillId="0" borderId="0" xfId="0" applyFill="1" applyBorder="1"/>
    <xf numFmtId="44" fontId="0" fillId="0" borderId="0" xfId="2" applyFont="1" applyFill="1" applyBorder="1"/>
    <xf numFmtId="0" fontId="0" fillId="0" borderId="9" xfId="0" applyBorder="1" applyAlignment="1">
      <alignment wrapText="1"/>
    </xf>
    <xf numFmtId="44" fontId="0" fillId="0" borderId="0" xfId="0" applyNumberFormat="1" applyBorder="1"/>
    <xf numFmtId="0" fontId="3" fillId="0" borderId="11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/>
    <xf numFmtId="44" fontId="2" fillId="0" borderId="0" xfId="2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44" fontId="17" fillId="0" borderId="0" xfId="2" applyFont="1" applyAlignment="1">
      <alignment horizontal="right" vertical="center"/>
    </xf>
    <xf numFmtId="44" fontId="17" fillId="0" borderId="0" xfId="2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3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4" fontId="2" fillId="0" borderId="0" xfId="2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left" wrapText="1"/>
    </xf>
    <xf numFmtId="44" fontId="2" fillId="0" borderId="0" xfId="2" applyFont="1" applyFill="1" applyBorder="1" applyAlignment="1">
      <alignment horizontal="right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44" fontId="2" fillId="0" borderId="0" xfId="2" applyFont="1" applyFill="1" applyAlignment="1">
      <alignment horizontal="right" vertical="top"/>
    </xf>
    <xf numFmtId="0" fontId="2" fillId="0" borderId="0" xfId="0" quotePrefix="1" applyFont="1" applyFill="1" applyAlignment="1">
      <alignment horizontal="left" vertical="top" wrapText="1"/>
    </xf>
    <xf numFmtId="44" fontId="2" fillId="0" borderId="0" xfId="2" applyFont="1" applyFill="1" applyAlignment="1">
      <alignment horizontal="right"/>
    </xf>
    <xf numFmtId="44" fontId="2" fillId="0" borderId="0" xfId="2" applyFont="1" applyAlignment="1">
      <alignment wrapText="1"/>
    </xf>
    <xf numFmtId="44" fontId="2" fillId="3" borderId="0" xfId="2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44" fontId="2" fillId="0" borderId="0" xfId="2" applyFont="1" applyFill="1" applyAlignment="1">
      <alignment wrapText="1"/>
    </xf>
    <xf numFmtId="44" fontId="19" fillId="0" borderId="0" xfId="2" applyFont="1" applyFill="1" applyAlignment="1">
      <alignment horizontal="right"/>
    </xf>
    <xf numFmtId="1" fontId="2" fillId="0" borderId="0" xfId="0" applyNumberFormat="1" applyFont="1" applyFill="1" applyBorder="1" applyAlignment="1">
      <alignment wrapText="1"/>
    </xf>
    <xf numFmtId="0" fontId="14" fillId="0" borderId="9" xfId="0" applyFont="1" applyFill="1" applyBorder="1"/>
    <xf numFmtId="44" fontId="14" fillId="0" borderId="9" xfId="2" applyFont="1" applyBorder="1"/>
    <xf numFmtId="44" fontId="14" fillId="0" borderId="9" xfId="0" applyNumberFormat="1" applyFont="1" applyBorder="1"/>
    <xf numFmtId="166" fontId="3" fillId="0" borderId="9" xfId="3" applyNumberFormat="1" applyFont="1" applyBorder="1"/>
    <xf numFmtId="165" fontId="0" fillId="4" borderId="9" xfId="1" applyNumberFormat="1" applyFont="1" applyFill="1" applyBorder="1"/>
    <xf numFmtId="0" fontId="0" fillId="4" borderId="9" xfId="0" applyFill="1" applyBorder="1"/>
    <xf numFmtId="0" fontId="2" fillId="4" borderId="9" xfId="0" applyFont="1" applyFill="1" applyBorder="1" applyAlignment="1"/>
    <xf numFmtId="0" fontId="2" fillId="4" borderId="9" xfId="0" applyFont="1" applyFill="1" applyBorder="1" applyAlignment="1">
      <alignment wrapText="1"/>
    </xf>
    <xf numFmtId="166" fontId="2" fillId="4" borderId="0" xfId="3" applyNumberFormat="1" applyFont="1" applyFill="1" applyBorder="1" applyAlignment="1">
      <alignment wrapText="1"/>
    </xf>
    <xf numFmtId="44" fontId="2" fillId="4" borderId="0" xfId="2" quotePrefix="1" applyFont="1" applyFill="1" applyBorder="1" applyAlignment="1">
      <alignment horizontal="left" vertical="top"/>
    </xf>
    <xf numFmtId="44" fontId="2" fillId="4" borderId="0" xfId="2" applyFont="1" applyFill="1" applyBorder="1" applyAlignment="1">
      <alignment horizontal="right" vertical="top"/>
    </xf>
    <xf numFmtId="44" fontId="2" fillId="4" borderId="0" xfId="2" applyFont="1" applyFill="1" applyAlignment="1">
      <alignment horizontal="right" vertical="top"/>
    </xf>
    <xf numFmtId="44" fontId="2" fillId="4" borderId="0" xfId="2" applyFont="1" applyFill="1" applyAlignment="1">
      <alignment horizontal="right"/>
    </xf>
    <xf numFmtId="0" fontId="16" fillId="0" borderId="11" xfId="0" applyFont="1" applyFill="1" applyBorder="1"/>
    <xf numFmtId="0" fontId="6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0" xfId="0" applyFont="1" applyAlignment="1">
      <alignment wrapText="1"/>
    </xf>
    <xf numFmtId="0" fontId="20" fillId="0" borderId="0" xfId="0" applyFont="1" applyFill="1" applyAlignment="1">
      <alignment horizontal="left" vertical="top" wrapText="1"/>
    </xf>
    <xf numFmtId="0" fontId="3" fillId="0" borderId="9" xfId="0" applyFont="1" applyFill="1" applyBorder="1" applyAlignment="1"/>
    <xf numFmtId="44" fontId="0" fillId="0" borderId="9" xfId="2" applyFont="1" applyBorder="1"/>
    <xf numFmtId="0" fontId="2" fillId="0" borderId="0" xfId="0" applyFont="1" applyAlignment="1">
      <alignment wrapText="1"/>
    </xf>
    <xf numFmtId="14" fontId="3" fillId="4" borderId="9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/>
    <xf numFmtId="0" fontId="3" fillId="0" borderId="8" xfId="0" applyFont="1" applyBorder="1" applyAlignment="1"/>
    <xf numFmtId="44" fontId="8" fillId="0" borderId="16" xfId="2" applyFont="1" applyBorder="1" applyAlignment="1">
      <alignment horizontal="center"/>
    </xf>
    <xf numFmtId="44" fontId="8" fillId="0" borderId="17" xfId="2" applyFont="1" applyBorder="1" applyAlignment="1">
      <alignment horizontal="center"/>
    </xf>
    <xf numFmtId="10" fontId="8" fillId="0" borderId="16" xfId="3" applyNumberFormat="1" applyFont="1" applyBorder="1" applyAlignment="1">
      <alignment horizontal="center"/>
    </xf>
    <xf numFmtId="10" fontId="8" fillId="0" borderId="17" xfId="3" applyNumberFormat="1" applyFont="1" applyBorder="1" applyAlignment="1">
      <alignment horizontal="center"/>
    </xf>
    <xf numFmtId="44" fontId="8" fillId="0" borderId="16" xfId="2" applyNumberFormat="1" applyFont="1" applyBorder="1" applyAlignment="1">
      <alignment horizontal="center"/>
    </xf>
    <xf numFmtId="44" fontId="8" fillId="0" borderId="17" xfId="2" applyNumberFormat="1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44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4" fontId="8" fillId="0" borderId="17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12" xfId="2" applyFont="1" applyBorder="1" applyAlignment="1">
      <alignment horizontal="center"/>
    </xf>
    <xf numFmtId="44" fontId="8" fillId="0" borderId="18" xfId="2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1" fillId="2" borderId="9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18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5" fillId="5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10" xfId="2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opLeftCell="A4" workbookViewId="0">
      <selection activeCell="B5" sqref="B5:D5"/>
    </sheetView>
  </sheetViews>
  <sheetFormatPr defaultRowHeight="12.75" x14ac:dyDescent="0.2"/>
  <cols>
    <col min="1" max="1" width="47.7109375" bestFit="1" customWidth="1"/>
    <col min="2" max="2" width="18.42578125" bestFit="1" customWidth="1"/>
  </cols>
  <sheetData>
    <row r="1" spans="1:4" ht="28.5" thickBot="1" x14ac:dyDescent="0.45">
      <c r="A1" s="127" t="s">
        <v>489</v>
      </c>
      <c r="B1" s="128"/>
      <c r="C1" s="128"/>
      <c r="D1" s="129"/>
    </row>
    <row r="2" spans="1:4" ht="15" x14ac:dyDescent="0.2">
      <c r="A2" s="2"/>
      <c r="B2" s="3"/>
      <c r="C2" s="4"/>
      <c r="D2" s="5"/>
    </row>
    <row r="3" spans="1:4" ht="15" x14ac:dyDescent="0.2">
      <c r="A3" s="2"/>
      <c r="B3" s="3"/>
      <c r="C3" s="4"/>
      <c r="D3" s="5"/>
    </row>
    <row r="4" spans="1:4" ht="18.75" x14ac:dyDescent="0.3">
      <c r="A4" s="6" t="s">
        <v>469</v>
      </c>
      <c r="B4" s="130">
        <f>'Month Operating Balance Calc'!A1</f>
        <v>0</v>
      </c>
      <c r="C4" s="130"/>
      <c r="D4" s="131"/>
    </row>
    <row r="5" spans="1:4" ht="18.75" x14ac:dyDescent="0.3">
      <c r="A5" s="6" t="s">
        <v>277</v>
      </c>
      <c r="B5" s="132">
        <f>'FC1-A'!C7</f>
        <v>0</v>
      </c>
      <c r="C5" s="133"/>
      <c r="D5" s="134"/>
    </row>
    <row r="6" spans="1:4" ht="15.75" x14ac:dyDescent="0.25">
      <c r="A6" s="6"/>
      <c r="B6" s="7"/>
      <c r="C6" s="8"/>
      <c r="D6" s="9"/>
    </row>
    <row r="7" spans="1:4" ht="15.75" x14ac:dyDescent="0.25">
      <c r="A7" s="6"/>
      <c r="B7" s="7"/>
      <c r="C7" s="8"/>
      <c r="D7" s="9"/>
    </row>
    <row r="8" spans="1:4" ht="15.75" x14ac:dyDescent="0.25">
      <c r="A8" s="6" t="s">
        <v>278</v>
      </c>
      <c r="B8" s="7"/>
      <c r="C8" s="135" t="e">
        <f>'Month Operating Balance Calc'!B42</f>
        <v>#DIV/0!</v>
      </c>
      <c r="D8" s="136"/>
    </row>
    <row r="9" spans="1:4" ht="15.75" x14ac:dyDescent="0.25">
      <c r="A9" s="6"/>
      <c r="B9" s="7"/>
      <c r="C9" s="8"/>
      <c r="D9" s="9"/>
    </row>
    <row r="10" spans="1:4" ht="15.75" x14ac:dyDescent="0.25">
      <c r="A10" s="6" t="s">
        <v>279</v>
      </c>
      <c r="B10" s="7"/>
      <c r="C10" s="120">
        <f>'Month Operating Balance Calc'!B80</f>
        <v>0</v>
      </c>
      <c r="D10" s="121"/>
    </row>
    <row r="11" spans="1:4" ht="15.75" x14ac:dyDescent="0.25">
      <c r="A11" s="6"/>
      <c r="B11" s="7"/>
      <c r="C11" s="8"/>
      <c r="D11" s="9"/>
    </row>
    <row r="12" spans="1:4" ht="15.75" x14ac:dyDescent="0.25">
      <c r="A12" s="6" t="s">
        <v>471</v>
      </c>
      <c r="B12" s="7"/>
      <c r="C12" s="8"/>
      <c r="D12" s="9"/>
    </row>
    <row r="13" spans="1:4" ht="15.75" x14ac:dyDescent="0.25">
      <c r="A13" s="6"/>
      <c r="B13" s="7" t="s">
        <v>280</v>
      </c>
      <c r="C13" s="116" t="e">
        <f>'Month Operating Balance Calc'!F34/'Month Operating Balance Calc'!B95</f>
        <v>#DIV/0!</v>
      </c>
      <c r="D13" s="117"/>
    </row>
    <row r="14" spans="1:4" ht="15.75" x14ac:dyDescent="0.25">
      <c r="A14" s="6"/>
      <c r="B14" s="7" t="s">
        <v>454</v>
      </c>
      <c r="C14" s="116" t="e">
        <f>'Month Operating Balance Calc'!B85/'Month Operating Balance Calc'!B95</f>
        <v>#DIV/0!</v>
      </c>
      <c r="D14" s="117"/>
    </row>
    <row r="15" spans="1:4" ht="31.5" x14ac:dyDescent="0.25">
      <c r="A15" s="6"/>
      <c r="B15" s="101" t="s">
        <v>249</v>
      </c>
      <c r="C15" s="116" t="e">
        <f>'Month Operating Balance Calc'!B86/'Month Operating Balance Calc'!B95</f>
        <v>#DIV/0!</v>
      </c>
      <c r="D15" s="117"/>
    </row>
    <row r="16" spans="1:4" ht="15.75" x14ac:dyDescent="0.25">
      <c r="A16" s="6"/>
      <c r="B16" s="7" t="s">
        <v>281</v>
      </c>
      <c r="C16" s="112" t="e">
        <f>'Month Operating Balance Calc'!B88/'Month Operating Balance Calc'!B95</f>
        <v>#DIV/0!</v>
      </c>
      <c r="D16" s="113"/>
    </row>
    <row r="17" spans="1:4" ht="15.75" x14ac:dyDescent="0.25">
      <c r="A17" s="6"/>
      <c r="B17" s="7" t="s">
        <v>282</v>
      </c>
      <c r="C17" s="125" t="e">
        <f>'Month Operating Balance Calc'!B87/'Month Operating Balance Calc'!B95</f>
        <v>#DIV/0!</v>
      </c>
      <c r="D17" s="126"/>
    </row>
    <row r="18" spans="1:4" ht="15.75" x14ac:dyDescent="0.25">
      <c r="A18" s="6"/>
      <c r="B18" s="7" t="s">
        <v>267</v>
      </c>
      <c r="C18" s="125" t="e">
        <f>'Month Operating Balance Calc'!B89/'Month Operating Balance Calc'!B95</f>
        <v>#DIV/0!</v>
      </c>
      <c r="D18" s="126"/>
    </row>
    <row r="19" spans="1:4" ht="15.75" x14ac:dyDescent="0.25">
      <c r="A19" s="10"/>
      <c r="B19" s="7" t="s">
        <v>283</v>
      </c>
      <c r="C19" s="112" t="e">
        <f>1-SUM(C13:D18)</f>
        <v>#DIV/0!</v>
      </c>
      <c r="D19" s="113"/>
    </row>
    <row r="20" spans="1:4" ht="15.75" x14ac:dyDescent="0.25">
      <c r="A20" s="11"/>
      <c r="B20" s="7"/>
      <c r="C20" s="12"/>
      <c r="D20" s="13"/>
    </row>
    <row r="21" spans="1:4" ht="15.75" x14ac:dyDescent="0.25">
      <c r="A21" s="6" t="s">
        <v>284</v>
      </c>
      <c r="B21" s="7"/>
      <c r="C21" s="8"/>
      <c r="D21" s="9"/>
    </row>
    <row r="22" spans="1:4" ht="16.5" x14ac:dyDescent="0.3">
      <c r="A22" s="1" t="s">
        <v>452</v>
      </c>
      <c r="B22" s="7" t="s">
        <v>285</v>
      </c>
      <c r="C22" s="114" t="e">
        <f>'Month Operating Balance Calc'!F34/'Month Operating Balance Calc'!B95</f>
        <v>#DIV/0!</v>
      </c>
      <c r="D22" s="115"/>
    </row>
    <row r="23" spans="1:4" ht="16.5" x14ac:dyDescent="0.3">
      <c r="A23" s="1" t="s">
        <v>452</v>
      </c>
      <c r="B23" s="7" t="s">
        <v>453</v>
      </c>
      <c r="C23" s="114" t="e">
        <f>'Month Operating Balance Calc'!B85/'Month Operating Balance Calc'!B95</f>
        <v>#DIV/0!</v>
      </c>
      <c r="D23" s="115"/>
    </row>
    <row r="24" spans="1:4" ht="16.5" x14ac:dyDescent="0.3">
      <c r="A24" s="1"/>
      <c r="B24" s="7" t="s">
        <v>457</v>
      </c>
      <c r="C24" s="114" t="e">
        <f>'Month Operating Balance Calc'!B86/'Month Operating Balance Calc'!B96</f>
        <v>#DIV/0!</v>
      </c>
      <c r="D24" s="115"/>
    </row>
    <row r="25" spans="1:4" ht="15.75" x14ac:dyDescent="0.25">
      <c r="A25" s="6"/>
      <c r="B25" s="7" t="s">
        <v>267</v>
      </c>
      <c r="C25" s="114" t="e">
        <f>'Month Operating Balance Calc'!B89/'Month Operating Balance Calc'!B93</f>
        <v>#DIV/0!</v>
      </c>
      <c r="D25" s="115"/>
    </row>
    <row r="26" spans="1:4" ht="15.75" x14ac:dyDescent="0.25">
      <c r="A26" s="6"/>
      <c r="B26" s="7"/>
      <c r="C26" s="14"/>
      <c r="D26" s="15"/>
    </row>
    <row r="27" spans="1:4" ht="15.75" x14ac:dyDescent="0.25">
      <c r="A27" s="6" t="s">
        <v>286</v>
      </c>
      <c r="B27" s="7"/>
      <c r="C27" s="120">
        <f>'Month Operating Balance Calc'!B89</f>
        <v>0</v>
      </c>
      <c r="D27" s="122"/>
    </row>
    <row r="28" spans="1:4" ht="15.75" x14ac:dyDescent="0.25">
      <c r="A28" s="6" t="s">
        <v>287</v>
      </c>
      <c r="B28" s="7"/>
      <c r="C28" s="120">
        <f>'Month Operating Balance Calc'!B93</f>
        <v>0</v>
      </c>
      <c r="D28" s="122"/>
    </row>
    <row r="29" spans="1:4" ht="15.75" x14ac:dyDescent="0.25">
      <c r="A29" s="2"/>
      <c r="B29" s="7"/>
      <c r="C29" s="123"/>
      <c r="D29" s="124"/>
    </row>
    <row r="30" spans="1:4" ht="15.75" x14ac:dyDescent="0.25">
      <c r="A30" s="6" t="s">
        <v>288</v>
      </c>
      <c r="B30" s="7"/>
      <c r="C30" s="118">
        <f>'FC1-A'!E8</f>
        <v>0</v>
      </c>
      <c r="D30" s="119"/>
    </row>
    <row r="31" spans="1:4" ht="15.75" x14ac:dyDescent="0.25">
      <c r="A31" s="6" t="s">
        <v>289</v>
      </c>
      <c r="B31" s="7"/>
      <c r="C31" s="120" t="e">
        <f>'Month Operating Balance Calc'!B96/'SN Program Analysis Sheet'!C30:D30</f>
        <v>#DIV/0!</v>
      </c>
      <c r="D31" s="121"/>
    </row>
    <row r="32" spans="1:4" ht="15" x14ac:dyDescent="0.2">
      <c r="A32" s="2"/>
      <c r="B32" s="3"/>
      <c r="C32" s="4"/>
      <c r="D32" s="5"/>
    </row>
    <row r="33" spans="1:4" ht="18.75" x14ac:dyDescent="0.3">
      <c r="A33" s="16"/>
      <c r="B33" s="3"/>
      <c r="C33" s="4"/>
      <c r="D33" s="5"/>
    </row>
    <row r="34" spans="1:4" ht="15.75" x14ac:dyDescent="0.25">
      <c r="A34" s="11"/>
      <c r="B34" s="3"/>
      <c r="C34" s="4"/>
      <c r="D34" s="5"/>
    </row>
    <row r="35" spans="1:4" ht="15.75" x14ac:dyDescent="0.25">
      <c r="A35" s="11"/>
      <c r="B35" s="3"/>
      <c r="C35" s="4"/>
      <c r="D35" s="5"/>
    </row>
    <row r="36" spans="1:4" ht="15.75" x14ac:dyDescent="0.25">
      <c r="A36" s="11"/>
      <c r="B36" s="3"/>
      <c r="C36" s="4"/>
      <c r="D36" s="5"/>
    </row>
    <row r="37" spans="1:4" ht="15.75" x14ac:dyDescent="0.25">
      <c r="A37" s="11"/>
      <c r="B37" s="3"/>
      <c r="C37" s="4"/>
      <c r="D37" s="5"/>
    </row>
    <row r="38" spans="1:4" ht="15.75" x14ac:dyDescent="0.25">
      <c r="A38" s="11"/>
      <c r="B38" s="3"/>
      <c r="C38" s="4"/>
      <c r="D38" s="5"/>
    </row>
    <row r="39" spans="1:4" ht="14.25" thickBot="1" x14ac:dyDescent="0.3">
      <c r="A39" s="17"/>
      <c r="B39" s="18"/>
      <c r="C39" s="18"/>
      <c r="D39" s="19"/>
    </row>
  </sheetData>
  <mergeCells count="21">
    <mergeCell ref="A1:D1"/>
    <mergeCell ref="B4:D4"/>
    <mergeCell ref="B5:D5"/>
    <mergeCell ref="C8:D8"/>
    <mergeCell ref="C10:D10"/>
    <mergeCell ref="C13:D13"/>
    <mergeCell ref="C14:D14"/>
    <mergeCell ref="C16:D16"/>
    <mergeCell ref="C17:D17"/>
    <mergeCell ref="C18:D18"/>
    <mergeCell ref="C19:D19"/>
    <mergeCell ref="C22:D22"/>
    <mergeCell ref="C15:D15"/>
    <mergeCell ref="C30:D30"/>
    <mergeCell ref="C31:D31"/>
    <mergeCell ref="C23:D23"/>
    <mergeCell ref="C27:D27"/>
    <mergeCell ref="C28:D28"/>
    <mergeCell ref="C29:D29"/>
    <mergeCell ref="C24:D24"/>
    <mergeCell ref="C25:D25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tabSelected="1" topLeftCell="A22" workbookViewId="0">
      <selection activeCell="F99" sqref="F99:F100"/>
    </sheetView>
  </sheetViews>
  <sheetFormatPr defaultRowHeight="12.75" x14ac:dyDescent="0.2"/>
  <cols>
    <col min="1" max="1" width="34.28515625" customWidth="1"/>
    <col min="2" max="2" width="13.140625" customWidth="1"/>
    <col min="3" max="3" width="0.5703125" customWidth="1"/>
    <col min="4" max="4" width="12.140625" bestFit="1" customWidth="1"/>
    <col min="5" max="5" width="27.5703125" customWidth="1"/>
    <col min="6" max="6" width="13.85546875" customWidth="1"/>
  </cols>
  <sheetData>
    <row r="1" spans="1:6" x14ac:dyDescent="0.2">
      <c r="A1" s="20">
        <f>'FC1-A'!C5</f>
        <v>0</v>
      </c>
      <c r="B1" s="20"/>
      <c r="C1" s="20"/>
      <c r="D1" s="20">
        <f>'FC1-A'!C7</f>
        <v>0</v>
      </c>
      <c r="E1" s="20"/>
      <c r="F1" s="20"/>
    </row>
    <row r="2" spans="1:6" x14ac:dyDescent="0.2">
      <c r="A2" s="139" t="s">
        <v>290</v>
      </c>
      <c r="B2" s="139"/>
      <c r="C2" s="20"/>
      <c r="D2" s="139" t="s">
        <v>291</v>
      </c>
      <c r="E2" s="139"/>
      <c r="F2" s="139"/>
    </row>
    <row r="3" spans="1:6" x14ac:dyDescent="0.2">
      <c r="A3" s="140"/>
      <c r="B3" s="141"/>
      <c r="C3" s="20"/>
      <c r="D3" s="140"/>
      <c r="E3" s="141"/>
      <c r="F3" s="141"/>
    </row>
    <row r="4" spans="1:6" x14ac:dyDescent="0.2">
      <c r="A4" s="22" t="s">
        <v>292</v>
      </c>
      <c r="B4" s="23">
        <f>'FC1-A'!D15</f>
        <v>0</v>
      </c>
      <c r="C4" s="20"/>
      <c r="D4" s="139" t="s">
        <v>293</v>
      </c>
      <c r="E4" s="139"/>
      <c r="F4" s="139"/>
    </row>
    <row r="5" spans="1:6" x14ac:dyDescent="0.2">
      <c r="A5" s="22" t="s">
        <v>294</v>
      </c>
      <c r="B5" s="23">
        <f>'FC1-A'!D16</f>
        <v>0</v>
      </c>
      <c r="C5" s="20"/>
      <c r="D5" s="24" t="s">
        <v>148</v>
      </c>
      <c r="E5" s="24" t="s">
        <v>295</v>
      </c>
      <c r="F5" s="23">
        <f>'FC1-A'!D107</f>
        <v>0</v>
      </c>
    </row>
    <row r="6" spans="1:6" x14ac:dyDescent="0.2">
      <c r="A6" s="22" t="s">
        <v>296</v>
      </c>
      <c r="B6" s="23">
        <f>'FC1-A'!D17</f>
        <v>0</v>
      </c>
      <c r="C6" s="20"/>
      <c r="D6" s="22" t="s">
        <v>150</v>
      </c>
      <c r="E6" s="22" t="s">
        <v>149</v>
      </c>
      <c r="F6" s="23">
        <f>'FC1-A'!D108</f>
        <v>0</v>
      </c>
    </row>
    <row r="7" spans="1:6" x14ac:dyDescent="0.2">
      <c r="A7" s="22" t="s">
        <v>297</v>
      </c>
      <c r="B7" s="23">
        <f>'FC1-A'!D18</f>
        <v>0</v>
      </c>
      <c r="C7" s="20"/>
      <c r="D7" s="22" t="s">
        <v>152</v>
      </c>
      <c r="E7" s="22" t="s">
        <v>151</v>
      </c>
      <c r="F7" s="23">
        <f>'FC1-A'!D109</f>
        <v>0</v>
      </c>
    </row>
    <row r="8" spans="1:6" x14ac:dyDescent="0.2">
      <c r="A8" s="22" t="s">
        <v>298</v>
      </c>
      <c r="B8" s="23">
        <f>'FC1-A'!D19</f>
        <v>0</v>
      </c>
      <c r="C8" s="20"/>
      <c r="D8" s="22" t="s">
        <v>154</v>
      </c>
      <c r="E8" s="22" t="s">
        <v>299</v>
      </c>
      <c r="F8" s="23">
        <f>'FC1-A'!D110</f>
        <v>0</v>
      </c>
    </row>
    <row r="9" spans="1:6" x14ac:dyDescent="0.2">
      <c r="A9" s="22" t="s">
        <v>300</v>
      </c>
      <c r="B9" s="23">
        <f>'FC1-A'!D20</f>
        <v>0</v>
      </c>
      <c r="C9" s="20"/>
      <c r="D9" s="22" t="s">
        <v>156</v>
      </c>
      <c r="E9" s="22" t="s">
        <v>155</v>
      </c>
      <c r="F9" s="23">
        <f>'FC1-A'!D111</f>
        <v>0</v>
      </c>
    </row>
    <row r="10" spans="1:6" x14ac:dyDescent="0.2">
      <c r="A10" s="22" t="s">
        <v>301</v>
      </c>
      <c r="B10" s="23">
        <f>'FC1-A'!D24</f>
        <v>0</v>
      </c>
      <c r="C10" s="20"/>
      <c r="D10" s="22" t="s">
        <v>158</v>
      </c>
      <c r="E10" s="22" t="s">
        <v>157</v>
      </c>
      <c r="F10" s="23">
        <f>'FC1-A'!D112</f>
        <v>0</v>
      </c>
    </row>
    <row r="11" spans="1:6" x14ac:dyDescent="0.2">
      <c r="A11" s="25" t="s">
        <v>302</v>
      </c>
      <c r="B11" s="26">
        <f>SUM(B4:B10)</f>
        <v>0</v>
      </c>
      <c r="C11" s="20"/>
      <c r="D11" s="22" t="s">
        <v>160</v>
      </c>
      <c r="E11" s="22" t="s">
        <v>303</v>
      </c>
      <c r="F11" s="23">
        <f>'FC1-A'!D113</f>
        <v>0</v>
      </c>
    </row>
    <row r="12" spans="1:6" x14ac:dyDescent="0.2">
      <c r="A12" s="22"/>
      <c r="B12" s="21"/>
      <c r="C12" s="20"/>
      <c r="D12" s="22" t="s">
        <v>441</v>
      </c>
      <c r="E12" s="22" t="s">
        <v>444</v>
      </c>
      <c r="F12" s="23">
        <f>'FC1-A'!D114</f>
        <v>0</v>
      </c>
    </row>
    <row r="13" spans="1:6" x14ac:dyDescent="0.2">
      <c r="A13" s="22" t="s">
        <v>304</v>
      </c>
      <c r="B13" s="23">
        <f>'FC1-A'!E34</f>
        <v>0</v>
      </c>
      <c r="C13" s="20"/>
      <c r="D13" s="22" t="s">
        <v>162</v>
      </c>
      <c r="E13" s="22" t="s">
        <v>161</v>
      </c>
      <c r="F13" s="23">
        <f>'FC1-A'!D115</f>
        <v>0</v>
      </c>
    </row>
    <row r="14" spans="1:6" x14ac:dyDescent="0.2">
      <c r="A14" s="22" t="s">
        <v>305</v>
      </c>
      <c r="B14" s="23">
        <f>'FC1-A'!E35</f>
        <v>0</v>
      </c>
      <c r="C14" s="20"/>
      <c r="D14" s="24" t="s">
        <v>164</v>
      </c>
      <c r="E14" s="24" t="s">
        <v>163</v>
      </c>
      <c r="F14" s="23">
        <f>'FC1-A'!D116</f>
        <v>0</v>
      </c>
    </row>
    <row r="15" spans="1:6" x14ac:dyDescent="0.2">
      <c r="A15" s="22" t="s">
        <v>306</v>
      </c>
      <c r="B15" s="23">
        <f>'FC1-A'!E36</f>
        <v>0</v>
      </c>
      <c r="C15" s="20"/>
      <c r="D15" s="105" t="s">
        <v>478</v>
      </c>
      <c r="E15" s="105" t="s">
        <v>476</v>
      </c>
      <c r="F15" s="23">
        <f>'FC1-A'!D117</f>
        <v>0</v>
      </c>
    </row>
    <row r="16" spans="1:6" x14ac:dyDescent="0.2">
      <c r="A16" s="22" t="s">
        <v>307</v>
      </c>
      <c r="B16" s="23">
        <f>'FC1-A'!E37</f>
        <v>0</v>
      </c>
      <c r="C16" s="20"/>
      <c r="D16" s="24" t="s">
        <v>166</v>
      </c>
      <c r="E16" s="24" t="s">
        <v>165</v>
      </c>
      <c r="F16" s="23">
        <f>'FC1-A'!D118</f>
        <v>0</v>
      </c>
    </row>
    <row r="17" spans="1:6" x14ac:dyDescent="0.2">
      <c r="A17" s="22" t="s">
        <v>309</v>
      </c>
      <c r="B17" s="23">
        <f>'FC1-A'!E38</f>
        <v>0</v>
      </c>
      <c r="C17" s="20"/>
      <c r="D17" s="22" t="s">
        <v>168</v>
      </c>
      <c r="E17" s="22" t="s">
        <v>167</v>
      </c>
      <c r="F17" s="23">
        <f>'FC1-A'!D119</f>
        <v>0</v>
      </c>
    </row>
    <row r="18" spans="1:6" x14ac:dyDescent="0.2">
      <c r="A18" s="22" t="s">
        <v>310</v>
      </c>
      <c r="B18" s="23">
        <f>'FC1-A'!E39</f>
        <v>0</v>
      </c>
      <c r="C18" s="20"/>
      <c r="D18" s="22" t="s">
        <v>170</v>
      </c>
      <c r="E18" s="22" t="s">
        <v>308</v>
      </c>
      <c r="F18" s="23">
        <f>'FC1-A'!D120</f>
        <v>0</v>
      </c>
    </row>
    <row r="19" spans="1:6" x14ac:dyDescent="0.2">
      <c r="A19" s="22" t="s">
        <v>311</v>
      </c>
      <c r="B19" s="23">
        <f>'FC1-A'!E40</f>
        <v>0</v>
      </c>
      <c r="C19" s="20"/>
      <c r="D19" s="22" t="s">
        <v>172</v>
      </c>
      <c r="E19" s="22" t="s">
        <v>171</v>
      </c>
      <c r="F19" s="23">
        <f>'FC1-A'!D121</f>
        <v>0</v>
      </c>
    </row>
    <row r="20" spans="1:6" x14ac:dyDescent="0.2">
      <c r="A20" s="22" t="s">
        <v>312</v>
      </c>
      <c r="B20" s="23">
        <f>'FC1-A'!E41</f>
        <v>0</v>
      </c>
      <c r="C20" s="20"/>
      <c r="D20" s="22" t="s">
        <v>174</v>
      </c>
      <c r="E20" s="22" t="s">
        <v>173</v>
      </c>
      <c r="F20" s="23">
        <f>'FC1-A'!D122</f>
        <v>0</v>
      </c>
    </row>
    <row r="21" spans="1:6" x14ac:dyDescent="0.2">
      <c r="A21" s="22" t="s">
        <v>313</v>
      </c>
      <c r="B21" s="23">
        <f>'FC1-A'!E42</f>
        <v>0</v>
      </c>
      <c r="C21" s="20"/>
      <c r="D21" s="52" t="s">
        <v>176</v>
      </c>
      <c r="E21" s="52" t="s">
        <v>433</v>
      </c>
      <c r="F21" s="23">
        <f>'FC1-A'!D123</f>
        <v>0</v>
      </c>
    </row>
    <row r="22" spans="1:6" x14ac:dyDescent="0.2">
      <c r="A22" s="27" t="s">
        <v>314</v>
      </c>
      <c r="B22" s="23">
        <f>'FC1-A'!E43</f>
        <v>0</v>
      </c>
      <c r="C22" s="20"/>
      <c r="D22" s="22" t="s">
        <v>178</v>
      </c>
      <c r="E22" s="22" t="s">
        <v>177</v>
      </c>
      <c r="F22" s="23">
        <f>'FC1-A'!D124</f>
        <v>0</v>
      </c>
    </row>
    <row r="23" spans="1:6" x14ac:dyDescent="0.2">
      <c r="A23" s="22" t="s">
        <v>316</v>
      </c>
      <c r="B23" s="23">
        <f>'FC1-A'!E44</f>
        <v>0</v>
      </c>
      <c r="C23" s="20"/>
      <c r="D23" s="22" t="s">
        <v>180</v>
      </c>
      <c r="E23" s="22" t="s">
        <v>179</v>
      </c>
      <c r="F23" s="23">
        <f>'FC1-A'!D125</f>
        <v>0</v>
      </c>
    </row>
    <row r="24" spans="1:6" x14ac:dyDescent="0.2">
      <c r="A24" s="22" t="s">
        <v>318</v>
      </c>
      <c r="B24" s="23">
        <f>'FC1-A'!E47</f>
        <v>0</v>
      </c>
      <c r="C24" s="20"/>
      <c r="D24" s="22" t="s">
        <v>182</v>
      </c>
      <c r="E24" s="28" t="s">
        <v>315</v>
      </c>
      <c r="F24" s="23">
        <f>'FC1-A'!D126</f>
        <v>0</v>
      </c>
    </row>
    <row r="25" spans="1:6" x14ac:dyDescent="0.2">
      <c r="A25" s="22" t="s">
        <v>320</v>
      </c>
      <c r="B25" s="23">
        <f>'FC1-A'!E48</f>
        <v>0</v>
      </c>
      <c r="C25" s="20"/>
      <c r="D25" s="24" t="s">
        <v>184</v>
      </c>
      <c r="E25" s="29" t="s">
        <v>317</v>
      </c>
      <c r="F25" s="23">
        <f>'FC1-A'!D127</f>
        <v>0</v>
      </c>
    </row>
    <row r="26" spans="1:6" x14ac:dyDescent="0.2">
      <c r="A26" s="22" t="s">
        <v>322</v>
      </c>
      <c r="B26" s="23">
        <f>'FC1-A'!E49</f>
        <v>0</v>
      </c>
      <c r="C26" s="20"/>
      <c r="D26" s="22" t="s">
        <v>186</v>
      </c>
      <c r="E26" s="22" t="s">
        <v>319</v>
      </c>
      <c r="F26" s="23">
        <f>'FC1-A'!D128</f>
        <v>0</v>
      </c>
    </row>
    <row r="27" spans="1:6" x14ac:dyDescent="0.2">
      <c r="A27" s="22" t="s">
        <v>324</v>
      </c>
      <c r="B27" s="23">
        <f>'FC1-A'!E50</f>
        <v>0</v>
      </c>
      <c r="C27" s="20"/>
      <c r="D27" s="30" t="s">
        <v>188</v>
      </c>
      <c r="E27" s="30" t="s">
        <v>321</v>
      </c>
      <c r="F27" s="23">
        <f>'FC1-A'!D129</f>
        <v>0</v>
      </c>
    </row>
    <row r="28" spans="1:6" x14ac:dyDescent="0.2">
      <c r="A28" s="22" t="s">
        <v>326</v>
      </c>
      <c r="B28" s="23">
        <f>'FC1-A'!E51</f>
        <v>0</v>
      </c>
      <c r="C28" s="20"/>
      <c r="D28" s="30" t="s">
        <v>190</v>
      </c>
      <c r="E28" s="30" t="s">
        <v>323</v>
      </c>
      <c r="F28" s="23">
        <f>'FC1-A'!D131</f>
        <v>0</v>
      </c>
    </row>
    <row r="29" spans="1:6" x14ac:dyDescent="0.2">
      <c r="A29" s="25" t="s">
        <v>328</v>
      </c>
      <c r="B29" s="31">
        <f>SUM(B13:B28)</f>
        <v>0</v>
      </c>
      <c r="C29" s="20"/>
      <c r="D29" s="30" t="s">
        <v>192</v>
      </c>
      <c r="E29" s="30" t="s">
        <v>325</v>
      </c>
      <c r="F29" s="23">
        <f>'FC1-A'!D132</f>
        <v>0</v>
      </c>
    </row>
    <row r="30" spans="1:6" x14ac:dyDescent="0.2">
      <c r="A30" s="22"/>
      <c r="B30" s="21"/>
      <c r="C30" s="20"/>
      <c r="D30" s="30" t="s">
        <v>194</v>
      </c>
      <c r="E30" s="30" t="s">
        <v>327</v>
      </c>
      <c r="F30" s="23">
        <f>'FC1-A'!D133</f>
        <v>0</v>
      </c>
    </row>
    <row r="31" spans="1:6" x14ac:dyDescent="0.2">
      <c r="A31" s="32" t="s">
        <v>331</v>
      </c>
      <c r="B31" s="33">
        <f>SUM(B4+B5+B6-B29)</f>
        <v>0</v>
      </c>
      <c r="C31" s="20"/>
      <c r="D31" s="30" t="s">
        <v>196</v>
      </c>
      <c r="E31" s="30" t="s">
        <v>329</v>
      </c>
      <c r="F31" s="23">
        <f>'FC1-A'!D134</f>
        <v>0</v>
      </c>
    </row>
    <row r="32" spans="1:6" x14ac:dyDescent="0.2">
      <c r="A32" s="20"/>
      <c r="B32" s="20"/>
      <c r="C32" s="20"/>
      <c r="D32" s="30" t="s">
        <v>198</v>
      </c>
      <c r="E32" s="30" t="s">
        <v>330</v>
      </c>
      <c r="F32" s="23">
        <f>'FC1-A'!D135</f>
        <v>0</v>
      </c>
    </row>
    <row r="33" spans="1:6" x14ac:dyDescent="0.2">
      <c r="A33" s="22" t="s">
        <v>334</v>
      </c>
      <c r="B33" s="34">
        <f>F34+F74+F79</f>
        <v>0</v>
      </c>
      <c r="C33" s="20"/>
      <c r="D33" s="30" t="s">
        <v>200</v>
      </c>
      <c r="E33" s="30" t="s">
        <v>332</v>
      </c>
      <c r="F33" s="23">
        <f>'FC1-A'!D136</f>
        <v>0</v>
      </c>
    </row>
    <row r="34" spans="1:6" x14ac:dyDescent="0.2">
      <c r="A34" s="20"/>
      <c r="B34" s="20"/>
      <c r="C34" s="20"/>
      <c r="D34" s="137" t="s">
        <v>333</v>
      </c>
      <c r="E34" s="138"/>
      <c r="F34" s="26">
        <f>SUM(F5:F33)</f>
        <v>0</v>
      </c>
    </row>
    <row r="35" spans="1:6" x14ac:dyDescent="0.2">
      <c r="A35" s="139" t="s">
        <v>335</v>
      </c>
      <c r="B35" s="139"/>
      <c r="C35" s="20"/>
      <c r="D35" s="20"/>
      <c r="E35" s="20"/>
      <c r="F35" s="20"/>
    </row>
    <row r="36" spans="1:6" x14ac:dyDescent="0.2">
      <c r="A36" s="22" t="s">
        <v>337</v>
      </c>
      <c r="B36" s="35">
        <f>'FC1-A'!C8</f>
        <v>0</v>
      </c>
      <c r="C36" s="20"/>
      <c r="D36" s="142" t="s">
        <v>336</v>
      </c>
      <c r="E36" s="143"/>
      <c r="F36" s="144"/>
    </row>
    <row r="37" spans="1:6" x14ac:dyDescent="0.2">
      <c r="A37" s="22" t="s">
        <v>339</v>
      </c>
      <c r="B37" s="35">
        <v>20</v>
      </c>
      <c r="C37" s="20"/>
      <c r="D37" s="22" t="s">
        <v>204</v>
      </c>
      <c r="E37" s="22" t="s">
        <v>338</v>
      </c>
      <c r="F37" s="23">
        <f>'FC1-A'!D142</f>
        <v>0</v>
      </c>
    </row>
    <row r="38" spans="1:6" x14ac:dyDescent="0.2">
      <c r="A38" s="22" t="s">
        <v>341</v>
      </c>
      <c r="B38" s="35">
        <f>B36/B37</f>
        <v>0</v>
      </c>
      <c r="C38" s="20"/>
      <c r="D38" s="22" t="s">
        <v>206</v>
      </c>
      <c r="E38" s="22" t="s">
        <v>340</v>
      </c>
      <c r="F38" s="23">
        <f>'FC1-A'!D143</f>
        <v>0</v>
      </c>
    </row>
    <row r="39" spans="1:6" x14ac:dyDescent="0.2">
      <c r="A39" s="20"/>
      <c r="B39" s="20"/>
      <c r="C39" s="20"/>
      <c r="D39" s="22" t="s">
        <v>208</v>
      </c>
      <c r="E39" s="22" t="s">
        <v>207</v>
      </c>
      <c r="F39" s="23">
        <f>'FC1-A'!D144</f>
        <v>0</v>
      </c>
    </row>
    <row r="40" spans="1:6" x14ac:dyDescent="0.2">
      <c r="A40" s="22" t="s">
        <v>291</v>
      </c>
      <c r="B40" s="33" t="e">
        <f>B33/B38</f>
        <v>#DIV/0!</v>
      </c>
      <c r="C40" s="20"/>
      <c r="D40" s="22" t="s">
        <v>210</v>
      </c>
      <c r="E40" s="22" t="s">
        <v>342</v>
      </c>
      <c r="F40" s="23">
        <f>'FC1-A'!D145</f>
        <v>0</v>
      </c>
    </row>
    <row r="41" spans="1:6" x14ac:dyDescent="0.2">
      <c r="A41" s="20"/>
      <c r="B41" s="20"/>
      <c r="C41" s="20"/>
      <c r="D41" s="22" t="s">
        <v>212</v>
      </c>
      <c r="E41" s="22" t="s">
        <v>343</v>
      </c>
      <c r="F41" s="23">
        <f>'FC1-A'!D146</f>
        <v>0</v>
      </c>
    </row>
    <row r="42" spans="1:6" x14ac:dyDescent="0.2">
      <c r="A42" s="22" t="s">
        <v>345</v>
      </c>
      <c r="B42" s="36" t="e">
        <f>B31/B40</f>
        <v>#DIV/0!</v>
      </c>
      <c r="C42" s="20"/>
      <c r="D42" s="52" t="s">
        <v>494</v>
      </c>
      <c r="E42" s="22" t="s">
        <v>495</v>
      </c>
      <c r="F42" s="110">
        <f>'FC1-A'!D147</f>
        <v>0</v>
      </c>
    </row>
    <row r="43" spans="1:6" x14ac:dyDescent="0.2">
      <c r="A43" s="20"/>
      <c r="B43" s="20"/>
      <c r="C43" s="20"/>
      <c r="D43" s="22" t="s">
        <v>214</v>
      </c>
      <c r="E43" s="22" t="s">
        <v>344</v>
      </c>
      <c r="F43" s="23">
        <f>'FC1-A'!D148</f>
        <v>0</v>
      </c>
    </row>
    <row r="44" spans="1:6" x14ac:dyDescent="0.2">
      <c r="A44" s="20"/>
      <c r="B44" s="20"/>
      <c r="C44" s="20"/>
      <c r="D44" s="22" t="s">
        <v>216</v>
      </c>
      <c r="E44" s="22" t="s">
        <v>346</v>
      </c>
      <c r="F44" s="23">
        <f>'FC1-A'!D149</f>
        <v>0</v>
      </c>
    </row>
    <row r="45" spans="1:6" x14ac:dyDescent="0.2">
      <c r="A45" s="139" t="s">
        <v>347</v>
      </c>
      <c r="B45" s="139"/>
      <c r="C45" s="20"/>
      <c r="D45" s="22" t="s">
        <v>218</v>
      </c>
      <c r="E45" s="22" t="s">
        <v>217</v>
      </c>
      <c r="F45" s="23">
        <f>'FC1-A'!D150</f>
        <v>0</v>
      </c>
    </row>
    <row r="46" spans="1:6" x14ac:dyDescent="0.2">
      <c r="A46" s="22" t="s">
        <v>348</v>
      </c>
      <c r="B46" s="23">
        <f>'FC1-A'!E69</f>
        <v>0</v>
      </c>
      <c r="C46" s="20"/>
      <c r="D46" s="22" t="s">
        <v>220</v>
      </c>
      <c r="E46" s="22" t="s">
        <v>219</v>
      </c>
      <c r="F46" s="23">
        <f>'FC1-A'!D151</f>
        <v>0</v>
      </c>
    </row>
    <row r="47" spans="1:6" x14ac:dyDescent="0.2">
      <c r="A47" s="22" t="s">
        <v>349</v>
      </c>
      <c r="B47" s="23">
        <f>'FC1-A'!E70</f>
        <v>0</v>
      </c>
      <c r="C47" s="20"/>
      <c r="D47" s="22" t="s">
        <v>222</v>
      </c>
      <c r="E47" s="22" t="s">
        <v>221</v>
      </c>
      <c r="F47" s="23">
        <f>'FC1-A'!D152</f>
        <v>0</v>
      </c>
    </row>
    <row r="48" spans="1:6" x14ac:dyDescent="0.2">
      <c r="A48" s="22" t="s">
        <v>479</v>
      </c>
      <c r="B48" s="106">
        <f>'FC1-A'!E71</f>
        <v>0</v>
      </c>
      <c r="C48" s="20"/>
      <c r="D48" s="22" t="s">
        <v>224</v>
      </c>
      <c r="E48" s="22" t="s">
        <v>223</v>
      </c>
      <c r="F48" s="23">
        <f>'FC1-A'!D153</f>
        <v>0</v>
      </c>
    </row>
    <row r="49" spans="1:6" x14ac:dyDescent="0.2">
      <c r="A49" s="22" t="s">
        <v>351</v>
      </c>
      <c r="B49" s="23">
        <f>'FC1-A'!E72</f>
        <v>0</v>
      </c>
      <c r="C49" s="20"/>
      <c r="D49" s="22" t="s">
        <v>226</v>
      </c>
      <c r="E49" s="22" t="s">
        <v>350</v>
      </c>
      <c r="F49" s="23">
        <f>'FC1-A'!D154</f>
        <v>0</v>
      </c>
    </row>
    <row r="50" spans="1:6" x14ac:dyDescent="0.2">
      <c r="A50" s="22" t="s">
        <v>353</v>
      </c>
      <c r="B50" s="23">
        <f>'FC1-A'!E73</f>
        <v>0</v>
      </c>
      <c r="C50" s="20"/>
      <c r="D50" s="100" t="s">
        <v>442</v>
      </c>
      <c r="E50" s="100" t="s">
        <v>450</v>
      </c>
      <c r="F50" s="23">
        <f>'FC1-A'!D155</f>
        <v>0</v>
      </c>
    </row>
    <row r="51" spans="1:6" x14ac:dyDescent="0.2">
      <c r="A51" s="30" t="s">
        <v>432</v>
      </c>
      <c r="B51" s="23">
        <f>'FC1-A'!E74</f>
        <v>0</v>
      </c>
      <c r="C51" s="20"/>
      <c r="D51" s="22" t="s">
        <v>228</v>
      </c>
      <c r="E51" s="22" t="s">
        <v>352</v>
      </c>
      <c r="F51" s="23">
        <f>'FC1-A'!D156</f>
        <v>0</v>
      </c>
    </row>
    <row r="52" spans="1:6" x14ac:dyDescent="0.2">
      <c r="A52" s="30" t="s">
        <v>480</v>
      </c>
      <c r="B52" s="23">
        <f>'FC1-A'!E75</f>
        <v>0</v>
      </c>
      <c r="C52" s="20"/>
      <c r="D52" s="100" t="s">
        <v>443</v>
      </c>
      <c r="E52" s="100" t="s">
        <v>451</v>
      </c>
      <c r="F52" s="23">
        <f>'FC1-A'!D157</f>
        <v>0</v>
      </c>
    </row>
    <row r="53" spans="1:6" x14ac:dyDescent="0.2">
      <c r="A53" s="22" t="s">
        <v>355</v>
      </c>
      <c r="B53" s="23">
        <f>'FC1-A'!E76</f>
        <v>0</v>
      </c>
      <c r="C53" s="20"/>
      <c r="D53" s="22" t="s">
        <v>230</v>
      </c>
      <c r="E53" s="22" t="s">
        <v>354</v>
      </c>
      <c r="F53" s="23">
        <f>'FC1-A'!D158</f>
        <v>0</v>
      </c>
    </row>
    <row r="54" spans="1:6" x14ac:dyDescent="0.2">
      <c r="A54" s="27" t="s">
        <v>356</v>
      </c>
      <c r="B54" s="23">
        <f>'FC1-A'!E77</f>
        <v>0</v>
      </c>
      <c r="C54" s="20"/>
      <c r="D54" s="22" t="s">
        <v>232</v>
      </c>
      <c r="E54" s="22" t="s">
        <v>231</v>
      </c>
      <c r="F54" s="23">
        <f>'FC1-A'!D159</f>
        <v>0</v>
      </c>
    </row>
    <row r="55" spans="1:6" x14ac:dyDescent="0.2">
      <c r="A55" s="22" t="s">
        <v>357</v>
      </c>
      <c r="B55" s="23">
        <f>'FC1-A'!E78</f>
        <v>0</v>
      </c>
      <c r="C55" s="20"/>
      <c r="D55" s="22" t="s">
        <v>234</v>
      </c>
      <c r="E55" s="22" t="s">
        <v>358</v>
      </c>
      <c r="F55" s="23">
        <f>'FC1-A'!D160</f>
        <v>0</v>
      </c>
    </row>
    <row r="56" spans="1:6" x14ac:dyDescent="0.2">
      <c r="A56" s="22" t="s">
        <v>359</v>
      </c>
      <c r="B56" s="23">
        <f>'FC1-A'!E79</f>
        <v>0</v>
      </c>
      <c r="C56" s="20"/>
      <c r="D56" s="22" t="s">
        <v>236</v>
      </c>
      <c r="E56" s="22" t="s">
        <v>235</v>
      </c>
      <c r="F56" s="23">
        <f>'FC1-A'!D161</f>
        <v>0</v>
      </c>
    </row>
    <row r="57" spans="1:6" x14ac:dyDescent="0.2">
      <c r="A57" s="22" t="s">
        <v>360</v>
      </c>
      <c r="B57" s="23">
        <f>'FC1-A'!E80</f>
        <v>0</v>
      </c>
      <c r="C57" s="20"/>
      <c r="D57" s="22" t="s">
        <v>238</v>
      </c>
      <c r="E57" s="22" t="s">
        <v>361</v>
      </c>
      <c r="F57" s="23">
        <f>'FC1-A'!D162</f>
        <v>0</v>
      </c>
    </row>
    <row r="58" spans="1:6" x14ac:dyDescent="0.2">
      <c r="A58" s="22" t="s">
        <v>362</v>
      </c>
      <c r="B58" s="23">
        <f>'FC1-A'!E81</f>
        <v>0</v>
      </c>
      <c r="C58" s="20"/>
      <c r="D58" s="22" t="s">
        <v>240</v>
      </c>
      <c r="E58" s="22" t="s">
        <v>239</v>
      </c>
      <c r="F58" s="23">
        <f>'FC1-A'!D163</f>
        <v>0</v>
      </c>
    </row>
    <row r="59" spans="1:6" x14ac:dyDescent="0.2">
      <c r="A59" s="22" t="s">
        <v>363</v>
      </c>
      <c r="B59" s="23">
        <f>'FC1-A'!E82</f>
        <v>0</v>
      </c>
      <c r="C59" s="20"/>
      <c r="D59" s="22" t="s">
        <v>242</v>
      </c>
      <c r="E59" s="22" t="s">
        <v>241</v>
      </c>
      <c r="F59" s="23">
        <f>'FC1-A'!D164</f>
        <v>0</v>
      </c>
    </row>
    <row r="60" spans="1:6" x14ac:dyDescent="0.2">
      <c r="A60" s="22" t="s">
        <v>364</v>
      </c>
      <c r="B60" s="23">
        <f>'FC1-A'!E83</f>
        <v>0</v>
      </c>
      <c r="C60" s="20"/>
      <c r="D60" s="22" t="s">
        <v>244</v>
      </c>
      <c r="E60" s="22" t="s">
        <v>365</v>
      </c>
      <c r="F60" s="23">
        <f>'FC1-A'!D165</f>
        <v>0</v>
      </c>
    </row>
    <row r="61" spans="1:6" x14ac:dyDescent="0.2">
      <c r="A61" s="22" t="s">
        <v>366</v>
      </c>
      <c r="B61" s="23">
        <f>'FC1-A'!E84</f>
        <v>0</v>
      </c>
      <c r="C61" s="20"/>
      <c r="D61" s="22" t="s">
        <v>246</v>
      </c>
      <c r="E61" s="22" t="s">
        <v>245</v>
      </c>
      <c r="F61" s="23">
        <f>'FC1-A'!D166</f>
        <v>0</v>
      </c>
    </row>
    <row r="62" spans="1:6" x14ac:dyDescent="0.2">
      <c r="A62" s="22" t="s">
        <v>367</v>
      </c>
      <c r="B62" s="23">
        <f>'FC1-A'!E85</f>
        <v>0</v>
      </c>
      <c r="C62" s="20"/>
      <c r="D62" s="22" t="s">
        <v>248</v>
      </c>
      <c r="E62" s="22" t="s">
        <v>247</v>
      </c>
      <c r="F62" s="23">
        <f>'FC1-A'!D167</f>
        <v>0</v>
      </c>
    </row>
    <row r="63" spans="1:6" x14ac:dyDescent="0.2">
      <c r="A63" s="22" t="s">
        <v>368</v>
      </c>
      <c r="B63" s="23">
        <f>'FC1-A'!E86</f>
        <v>0</v>
      </c>
      <c r="C63" s="20"/>
      <c r="D63" s="22" t="s">
        <v>250</v>
      </c>
      <c r="E63" s="22" t="s">
        <v>249</v>
      </c>
      <c r="F63" s="23">
        <f>'FC1-A'!D168</f>
        <v>0</v>
      </c>
    </row>
    <row r="64" spans="1:6" x14ac:dyDescent="0.2">
      <c r="A64" s="22" t="s">
        <v>369</v>
      </c>
      <c r="B64" s="23">
        <f>'FC1-A'!E87</f>
        <v>0</v>
      </c>
      <c r="C64" s="20"/>
      <c r="D64" s="22" t="s">
        <v>252</v>
      </c>
      <c r="E64" s="22" t="s">
        <v>251</v>
      </c>
      <c r="F64" s="23">
        <f>'FC1-A'!D169</f>
        <v>0</v>
      </c>
    </row>
    <row r="65" spans="1:6" x14ac:dyDescent="0.2">
      <c r="A65" s="22" t="s">
        <v>370</v>
      </c>
      <c r="B65" s="23">
        <f>'FC1-A'!E88</f>
        <v>0</v>
      </c>
      <c r="C65" s="20"/>
      <c r="D65" s="22" t="s">
        <v>254</v>
      </c>
      <c r="E65" s="22" t="s">
        <v>253</v>
      </c>
      <c r="F65" s="23">
        <f>'FC1-A'!D170</f>
        <v>0</v>
      </c>
    </row>
    <row r="66" spans="1:6" x14ac:dyDescent="0.2">
      <c r="A66" s="22" t="s">
        <v>371</v>
      </c>
      <c r="B66" s="23">
        <f>'FC1-A'!E89</f>
        <v>0</v>
      </c>
      <c r="C66" s="20"/>
      <c r="D66" s="22" t="s">
        <v>256</v>
      </c>
      <c r="E66" s="22" t="s">
        <v>255</v>
      </c>
      <c r="F66" s="23">
        <f>'FC1-A'!D171</f>
        <v>0</v>
      </c>
    </row>
    <row r="67" spans="1:6" x14ac:dyDescent="0.2">
      <c r="A67" s="22" t="s">
        <v>372</v>
      </c>
      <c r="B67" s="23">
        <f>'FC1-A'!E90</f>
        <v>0</v>
      </c>
      <c r="C67" s="20"/>
      <c r="D67" s="22" t="s">
        <v>258</v>
      </c>
      <c r="E67" s="22" t="s">
        <v>373</v>
      </c>
      <c r="F67" s="23">
        <f>'FC1-A'!D172</f>
        <v>0</v>
      </c>
    </row>
    <row r="68" spans="1:6" x14ac:dyDescent="0.2">
      <c r="A68" s="22" t="s">
        <v>374</v>
      </c>
      <c r="B68" s="23">
        <f>'FC1-A'!E91</f>
        <v>0</v>
      </c>
      <c r="C68" s="20"/>
      <c r="D68" s="22" t="s">
        <v>260</v>
      </c>
      <c r="E68" s="22" t="s">
        <v>259</v>
      </c>
      <c r="F68" s="23">
        <f>'FC1-A'!D173</f>
        <v>0</v>
      </c>
    </row>
    <row r="69" spans="1:6" x14ac:dyDescent="0.2">
      <c r="A69" s="22" t="s">
        <v>375</v>
      </c>
      <c r="B69" s="23">
        <f>'FC1-A'!E92</f>
        <v>0</v>
      </c>
      <c r="C69" s="20"/>
      <c r="D69" s="22" t="s">
        <v>262</v>
      </c>
      <c r="E69" s="22" t="s">
        <v>434</v>
      </c>
      <c r="F69" s="23">
        <f>'FC1-A'!D174</f>
        <v>0</v>
      </c>
    </row>
    <row r="70" spans="1:6" x14ac:dyDescent="0.2">
      <c r="A70" s="22" t="s">
        <v>449</v>
      </c>
      <c r="B70" s="23">
        <f>'FC1-A'!E93</f>
        <v>0</v>
      </c>
      <c r="C70" s="20"/>
      <c r="D70" s="30" t="s">
        <v>264</v>
      </c>
      <c r="E70" s="30" t="s">
        <v>377</v>
      </c>
      <c r="F70" s="23">
        <f>'FC1-A'!D175</f>
        <v>0</v>
      </c>
    </row>
    <row r="71" spans="1:6" x14ac:dyDescent="0.2">
      <c r="A71" s="22" t="s">
        <v>376</v>
      </c>
      <c r="B71" s="23">
        <f>'FC1-A'!E94</f>
        <v>0</v>
      </c>
      <c r="C71" s="20"/>
      <c r="D71" s="30" t="s">
        <v>266</v>
      </c>
      <c r="E71" s="30" t="s">
        <v>265</v>
      </c>
      <c r="F71" s="23">
        <f>'FC1-A'!D176</f>
        <v>0</v>
      </c>
    </row>
    <row r="72" spans="1:6" x14ac:dyDescent="0.2">
      <c r="A72" s="22" t="s">
        <v>378</v>
      </c>
      <c r="B72" s="23">
        <f>'FC1-A'!E95</f>
        <v>0</v>
      </c>
      <c r="C72" s="20"/>
      <c r="D72" s="22" t="s">
        <v>268</v>
      </c>
      <c r="E72" s="22" t="s">
        <v>267</v>
      </c>
      <c r="F72" s="23">
        <f>'FC1-A'!D177</f>
        <v>0</v>
      </c>
    </row>
    <row r="73" spans="1:6" x14ac:dyDescent="0.2">
      <c r="A73" s="22" t="s">
        <v>379</v>
      </c>
      <c r="B73" s="23">
        <f>'FC1-A'!E96</f>
        <v>0</v>
      </c>
      <c r="C73" s="20"/>
      <c r="D73" s="52" t="s">
        <v>270</v>
      </c>
      <c r="E73" s="52" t="s">
        <v>435</v>
      </c>
      <c r="F73" s="23">
        <f>'FC1-A'!D178</f>
        <v>0</v>
      </c>
    </row>
    <row r="74" spans="1:6" x14ac:dyDescent="0.2">
      <c r="A74" s="22" t="s">
        <v>381</v>
      </c>
      <c r="B74" s="23">
        <f>'FC1-A'!E97</f>
        <v>0</v>
      </c>
      <c r="C74" s="20"/>
      <c r="D74" s="111" t="s">
        <v>380</v>
      </c>
      <c r="E74" s="29"/>
      <c r="F74" s="39">
        <f>SUM(F37:F73)</f>
        <v>0</v>
      </c>
    </row>
    <row r="75" spans="1:6" x14ac:dyDescent="0.2">
      <c r="A75" s="22" t="s">
        <v>382</v>
      </c>
      <c r="B75" s="23">
        <f>'FC1-A'!E98</f>
        <v>0</v>
      </c>
      <c r="C75" s="20"/>
    </row>
    <row r="76" spans="1:6" x14ac:dyDescent="0.2">
      <c r="A76" s="22" t="s">
        <v>384</v>
      </c>
      <c r="B76" s="23">
        <f>'FC1-A'!E99</f>
        <v>0</v>
      </c>
      <c r="C76" s="20"/>
      <c r="D76" s="142" t="s">
        <v>383</v>
      </c>
      <c r="E76" s="143"/>
      <c r="F76" s="144"/>
    </row>
    <row r="77" spans="1:6" x14ac:dyDescent="0.2">
      <c r="A77" s="22" t="s">
        <v>386</v>
      </c>
      <c r="B77" s="23">
        <f>'FC1-A'!E100</f>
        <v>0</v>
      </c>
      <c r="C77" s="20"/>
      <c r="D77" s="22" t="s">
        <v>274</v>
      </c>
      <c r="E77" s="22" t="s">
        <v>385</v>
      </c>
      <c r="F77" s="23">
        <f>'FC1-A'!D184</f>
        <v>0</v>
      </c>
    </row>
    <row r="78" spans="1:6" x14ac:dyDescent="0.2">
      <c r="A78" s="22" t="s">
        <v>387</v>
      </c>
      <c r="B78" s="23">
        <f>'FC1-A'!E101</f>
        <v>0</v>
      </c>
      <c r="C78" s="20"/>
      <c r="D78" s="22" t="s">
        <v>274</v>
      </c>
      <c r="E78" s="22" t="s">
        <v>385</v>
      </c>
      <c r="F78" s="23">
        <f>'FC1-A'!D185</f>
        <v>0</v>
      </c>
    </row>
    <row r="79" spans="1:6" x14ac:dyDescent="0.2">
      <c r="A79" s="38" t="s">
        <v>389</v>
      </c>
      <c r="B79" s="39">
        <f>SUM(B46:B78)</f>
        <v>0</v>
      </c>
      <c r="C79" s="20"/>
      <c r="D79" s="111" t="s">
        <v>388</v>
      </c>
      <c r="E79" s="29"/>
      <c r="F79" s="39">
        <f>SUM(F77:F78)</f>
        <v>0</v>
      </c>
    </row>
    <row r="80" spans="1:6" x14ac:dyDescent="0.2">
      <c r="A80" s="30" t="s">
        <v>390</v>
      </c>
      <c r="B80" s="26">
        <f>B79-B33</f>
        <v>0</v>
      </c>
      <c r="C80" s="20"/>
    </row>
    <row r="81" spans="1:6" x14ac:dyDescent="0.2">
      <c r="A81" s="20"/>
      <c r="B81" s="20"/>
      <c r="C81" s="20"/>
      <c r="D81" s="22" t="s">
        <v>391</v>
      </c>
      <c r="E81" s="22" t="s">
        <v>392</v>
      </c>
      <c r="F81" s="33">
        <f>'FC1-A'!D21</f>
        <v>0</v>
      </c>
    </row>
    <row r="82" spans="1:6" x14ac:dyDescent="0.2">
      <c r="A82" s="87" t="s">
        <v>394</v>
      </c>
      <c r="B82" s="88">
        <f>SUM(F81+F82+F83+F74+F34+B11+F84+F85+F86+F95+F98+F99)</f>
        <v>0</v>
      </c>
      <c r="C82" s="20"/>
      <c r="D82" s="22" t="s">
        <v>393</v>
      </c>
      <c r="E82" s="22" t="s">
        <v>21</v>
      </c>
      <c r="F82" s="33">
        <f>'FC1-A'!D22</f>
        <v>0</v>
      </c>
    </row>
    <row r="83" spans="1:6" x14ac:dyDescent="0.2">
      <c r="A83" s="87" t="s">
        <v>397</v>
      </c>
      <c r="B83" s="89">
        <f>SUM(F94+F92+F91+F90+F89+F88+F87+B79+B29+F96+F97+F100)</f>
        <v>0</v>
      </c>
      <c r="C83" s="20"/>
      <c r="D83" s="30" t="s">
        <v>395</v>
      </c>
      <c r="E83" s="22" t="s">
        <v>396</v>
      </c>
      <c r="F83" s="33">
        <f>'FC1-A'!D23</f>
        <v>0</v>
      </c>
    </row>
    <row r="84" spans="1:6" x14ac:dyDescent="0.2">
      <c r="A84" s="20"/>
      <c r="B84" s="20"/>
      <c r="C84" s="20"/>
      <c r="D84" s="30" t="s">
        <v>398</v>
      </c>
      <c r="E84" s="22" t="s">
        <v>27</v>
      </c>
      <c r="F84" s="33">
        <f>'FC1-A'!D25</f>
        <v>0</v>
      </c>
    </row>
    <row r="85" spans="1:6" x14ac:dyDescent="0.2">
      <c r="A85" s="22" t="s">
        <v>453</v>
      </c>
      <c r="B85" s="37">
        <f>SUM(F61:F62)</f>
        <v>0</v>
      </c>
      <c r="C85" s="20"/>
      <c r="D85" s="30" t="s">
        <v>399</v>
      </c>
      <c r="E85" s="22" t="s">
        <v>400</v>
      </c>
      <c r="F85" s="33">
        <f>'FC1-A'!D26</f>
        <v>0</v>
      </c>
    </row>
    <row r="86" spans="1:6" x14ac:dyDescent="0.2">
      <c r="A86" s="22" t="s">
        <v>249</v>
      </c>
      <c r="B86" s="37">
        <f>F63</f>
        <v>0</v>
      </c>
      <c r="C86" s="20"/>
      <c r="D86" s="30" t="s">
        <v>401</v>
      </c>
      <c r="E86" s="22" t="s">
        <v>402</v>
      </c>
      <c r="F86" s="33">
        <f>'FC1-A'!D27</f>
        <v>0</v>
      </c>
    </row>
    <row r="87" spans="1:6" x14ac:dyDescent="0.2">
      <c r="A87" s="22" t="s">
        <v>282</v>
      </c>
      <c r="B87" s="37">
        <f>SUM(F37+F38+F39+F40+F41+F43+F44+F45+F46+F47+F48+F49+F51+F53+F54+F55+F56+F57+F58+F59+F60+F64+F65+F66+F69+F70+F77+F78+F71+F73)</f>
        <v>0</v>
      </c>
      <c r="C87" s="20"/>
      <c r="D87" s="40" t="s">
        <v>403</v>
      </c>
      <c r="E87" s="22" t="s">
        <v>404</v>
      </c>
      <c r="F87" s="33">
        <f>'FC1-A'!E57</f>
        <v>0</v>
      </c>
    </row>
    <row r="88" spans="1:6" x14ac:dyDescent="0.2">
      <c r="A88" s="22" t="s">
        <v>281</v>
      </c>
      <c r="B88" s="37">
        <f>SUM(F68+F67)</f>
        <v>0</v>
      </c>
      <c r="C88" s="20"/>
      <c r="D88" s="30" t="s">
        <v>405</v>
      </c>
      <c r="E88" s="22" t="s">
        <v>406</v>
      </c>
      <c r="F88" s="33">
        <f>'FC1-A'!E58</f>
        <v>0</v>
      </c>
    </row>
    <row r="89" spans="1:6" x14ac:dyDescent="0.2">
      <c r="A89" s="22" t="s">
        <v>267</v>
      </c>
      <c r="B89" s="37">
        <f>F72-B76</f>
        <v>0</v>
      </c>
      <c r="C89" s="20"/>
      <c r="D89" s="30" t="s">
        <v>407</v>
      </c>
      <c r="E89" s="22" t="s">
        <v>408</v>
      </c>
      <c r="F89" s="33">
        <f>'FC1-A'!E59</f>
        <v>0</v>
      </c>
    </row>
    <row r="90" spans="1:6" x14ac:dyDescent="0.2">
      <c r="A90" s="20"/>
      <c r="B90" s="20"/>
      <c r="D90" s="30" t="s">
        <v>409</v>
      </c>
      <c r="E90" s="22" t="s">
        <v>410</v>
      </c>
      <c r="F90" s="33">
        <f>'FC1-A'!E60</f>
        <v>0</v>
      </c>
    </row>
    <row r="91" spans="1:6" x14ac:dyDescent="0.2">
      <c r="A91" s="22" t="s">
        <v>437</v>
      </c>
      <c r="B91" s="90">
        <f>'FC1-A'!E9</f>
        <v>0</v>
      </c>
      <c r="D91" s="30" t="s">
        <v>411</v>
      </c>
      <c r="E91" s="22" t="s">
        <v>412</v>
      </c>
      <c r="F91" s="33">
        <f>'FC1-A'!E61</f>
        <v>0</v>
      </c>
    </row>
    <row r="92" spans="1:6" x14ac:dyDescent="0.2">
      <c r="A92" s="22" t="s">
        <v>438</v>
      </c>
      <c r="B92" s="37">
        <f>SUM(F34+F38+F46+F54)</f>
        <v>0</v>
      </c>
      <c r="D92" s="30" t="s">
        <v>413</v>
      </c>
      <c r="E92" s="22" t="s">
        <v>414</v>
      </c>
      <c r="F92" s="33">
        <f>'FC1-A'!E62</f>
        <v>0</v>
      </c>
    </row>
    <row r="93" spans="1:6" x14ac:dyDescent="0.2">
      <c r="A93" s="22" t="s">
        <v>439</v>
      </c>
      <c r="B93" s="37">
        <f>B92*B91</f>
        <v>0</v>
      </c>
      <c r="D93" s="30" t="s">
        <v>496</v>
      </c>
      <c r="E93" s="52" t="s">
        <v>497</v>
      </c>
      <c r="F93" s="110">
        <f>'FC1-A'!E64</f>
        <v>0</v>
      </c>
    </row>
    <row r="94" spans="1:6" x14ac:dyDescent="0.2">
      <c r="D94" s="30" t="s">
        <v>415</v>
      </c>
      <c r="E94" s="22" t="s">
        <v>81</v>
      </c>
      <c r="F94" s="33">
        <f>'FC1-A'!E63</f>
        <v>0</v>
      </c>
    </row>
    <row r="95" spans="1:6" x14ac:dyDescent="0.2">
      <c r="A95" s="102" t="s">
        <v>455</v>
      </c>
      <c r="B95" s="37">
        <f>B79-B76</f>
        <v>0</v>
      </c>
      <c r="D95" s="30" t="s">
        <v>466</v>
      </c>
      <c r="E95" s="30" t="s">
        <v>458</v>
      </c>
      <c r="F95" s="33">
        <f>'FC1-A'!D29</f>
        <v>0</v>
      </c>
    </row>
    <row r="96" spans="1:6" x14ac:dyDescent="0.2">
      <c r="A96" s="102" t="s">
        <v>456</v>
      </c>
      <c r="B96" s="37">
        <f>SUM(F34+F74+F79-B76)</f>
        <v>0</v>
      </c>
      <c r="D96" s="30" t="s">
        <v>467</v>
      </c>
      <c r="E96" s="30" t="s">
        <v>460</v>
      </c>
      <c r="F96" s="33">
        <f>'FC1-A'!E45</f>
        <v>0</v>
      </c>
    </row>
    <row r="97" spans="4:6" x14ac:dyDescent="0.2">
      <c r="D97" s="30" t="s">
        <v>468</v>
      </c>
      <c r="E97" s="30" t="s">
        <v>462</v>
      </c>
      <c r="F97" s="33">
        <f>'FC1-A'!E52</f>
        <v>0</v>
      </c>
    </row>
    <row r="98" spans="4:6" x14ac:dyDescent="0.2">
      <c r="D98" s="30" t="s">
        <v>465</v>
      </c>
      <c r="E98" s="30" t="s">
        <v>464</v>
      </c>
      <c r="F98" s="33">
        <f>'FC1-A'!D130</f>
        <v>0</v>
      </c>
    </row>
    <row r="99" spans="4:6" x14ac:dyDescent="0.2">
      <c r="D99" s="30" t="s">
        <v>486</v>
      </c>
      <c r="E99" s="30" t="s">
        <v>485</v>
      </c>
      <c r="F99" s="33">
        <f>'FC1-A'!D28</f>
        <v>0</v>
      </c>
    </row>
    <row r="100" spans="4:6" x14ac:dyDescent="0.2">
      <c r="D100" s="30" t="s">
        <v>487</v>
      </c>
      <c r="E100" s="30" t="s">
        <v>488</v>
      </c>
      <c r="F100" s="33">
        <f>'FC1-A'!E46</f>
        <v>0</v>
      </c>
    </row>
  </sheetData>
  <mergeCells count="10">
    <mergeCell ref="A45:B45"/>
    <mergeCell ref="D4:F4"/>
    <mergeCell ref="A35:B35"/>
    <mergeCell ref="D36:F36"/>
    <mergeCell ref="D76:F76"/>
    <mergeCell ref="D34:E34"/>
    <mergeCell ref="A2:B2"/>
    <mergeCell ref="D2:F2"/>
    <mergeCell ref="A3:B3"/>
    <mergeCell ref="D3:F3"/>
  </mergeCells>
  <phoneticPr fontId="3" type="noConversion"/>
  <pageMargins left="0.25" right="0.25" top="0.2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9"/>
  <sheetViews>
    <sheetView topLeftCell="A171" zoomScale="110" zoomScaleNormal="110" workbookViewId="0">
      <selection activeCell="D142" sqref="D142:D178"/>
    </sheetView>
  </sheetViews>
  <sheetFormatPr defaultColWidth="9.140625" defaultRowHeight="12" x14ac:dyDescent="0.2"/>
  <cols>
    <col min="1" max="1" width="4" style="54" bestFit="1" customWidth="1"/>
    <col min="2" max="2" width="51.140625" style="54" customWidth="1"/>
    <col min="3" max="3" width="17.5703125" style="54" bestFit="1" customWidth="1"/>
    <col min="4" max="4" width="16" style="54" bestFit="1" customWidth="1"/>
    <col min="5" max="5" width="14.5703125" style="54" bestFit="1" customWidth="1"/>
    <col min="6" max="16384" width="9.140625" style="54"/>
  </cols>
  <sheetData>
    <row r="1" spans="1:5" x14ac:dyDescent="0.2">
      <c r="A1" s="148" t="s">
        <v>0</v>
      </c>
      <c r="B1" s="148"/>
      <c r="C1" s="148"/>
      <c r="D1" s="148"/>
      <c r="E1" s="148"/>
    </row>
    <row r="2" spans="1:5" x14ac:dyDescent="0.2">
      <c r="A2" s="148" t="s">
        <v>490</v>
      </c>
      <c r="B2" s="148"/>
      <c r="C2" s="148"/>
      <c r="D2" s="148"/>
      <c r="E2" s="148"/>
    </row>
    <row r="3" spans="1:5" x14ac:dyDescent="0.2">
      <c r="A3" s="148" t="s">
        <v>491</v>
      </c>
      <c r="B3" s="148"/>
      <c r="C3" s="148"/>
      <c r="D3" s="148"/>
      <c r="E3" s="148"/>
    </row>
    <row r="4" spans="1:5" x14ac:dyDescent="0.2">
      <c r="A4" s="148"/>
      <c r="B4" s="148"/>
      <c r="C4" s="148"/>
      <c r="D4" s="148"/>
      <c r="E4" s="148"/>
    </row>
    <row r="5" spans="1:5" x14ac:dyDescent="0.2">
      <c r="A5" s="148" t="s">
        <v>470</v>
      </c>
      <c r="B5" s="148"/>
      <c r="C5" s="93"/>
      <c r="D5" s="55"/>
      <c r="E5" s="56"/>
    </row>
    <row r="6" spans="1:5" x14ac:dyDescent="0.2">
      <c r="A6" s="57"/>
      <c r="B6" s="57"/>
      <c r="C6" s="58"/>
      <c r="D6" s="57"/>
      <c r="E6" s="58"/>
    </row>
    <row r="7" spans="1:5" x14ac:dyDescent="0.2">
      <c r="A7" s="148" t="s">
        <v>1</v>
      </c>
      <c r="B7" s="149"/>
      <c r="C7" s="108"/>
      <c r="D7" s="59"/>
      <c r="E7" s="60"/>
    </row>
    <row r="8" spans="1:5" ht="24" x14ac:dyDescent="0.2">
      <c r="A8" s="53"/>
      <c r="B8" s="61" t="s">
        <v>436</v>
      </c>
      <c r="C8" s="94"/>
      <c r="D8" s="59" t="s">
        <v>288</v>
      </c>
      <c r="E8" s="86">
        <f>'Meal Equivalents'!B15</f>
        <v>0</v>
      </c>
    </row>
    <row r="9" spans="1:5" x14ac:dyDescent="0.2">
      <c r="A9" s="53"/>
      <c r="B9" s="61"/>
      <c r="C9" s="60"/>
      <c r="D9" s="59" t="s">
        <v>437</v>
      </c>
      <c r="E9" s="95"/>
    </row>
    <row r="10" spans="1:5" x14ac:dyDescent="0.2">
      <c r="A10" s="147"/>
      <c r="B10" s="147"/>
      <c r="C10" s="147"/>
      <c r="D10" s="147"/>
      <c r="E10" s="147"/>
    </row>
    <row r="11" spans="1:5" x14ac:dyDescent="0.2">
      <c r="A11" s="62"/>
      <c r="B11" s="63" t="s">
        <v>2</v>
      </c>
      <c r="C11" s="64" t="s">
        <v>3</v>
      </c>
      <c r="D11" s="65" t="s">
        <v>4</v>
      </c>
      <c r="E11" s="66" t="s">
        <v>5</v>
      </c>
    </row>
    <row r="12" spans="1:5" x14ac:dyDescent="0.2">
      <c r="A12" s="147"/>
      <c r="B12" s="147"/>
      <c r="C12" s="147"/>
      <c r="D12" s="147"/>
      <c r="E12" s="147"/>
    </row>
    <row r="13" spans="1:5" x14ac:dyDescent="0.2">
      <c r="A13" s="67"/>
      <c r="B13" s="146" t="s">
        <v>6</v>
      </c>
      <c r="C13" s="146"/>
      <c r="D13" s="146"/>
      <c r="E13" s="146"/>
    </row>
    <row r="14" spans="1:5" x14ac:dyDescent="0.2">
      <c r="A14" s="147"/>
      <c r="B14" s="147"/>
      <c r="C14" s="147"/>
      <c r="D14" s="147"/>
      <c r="E14" s="147"/>
    </row>
    <row r="15" spans="1:5" x14ac:dyDescent="0.2">
      <c r="A15" s="68">
        <v>1</v>
      </c>
      <c r="B15" s="69" t="s">
        <v>7</v>
      </c>
      <c r="C15" s="70" t="s">
        <v>8</v>
      </c>
      <c r="D15" s="96"/>
      <c r="E15" s="71"/>
    </row>
    <row r="16" spans="1:5" x14ac:dyDescent="0.2">
      <c r="A16" s="68">
        <v>2</v>
      </c>
      <c r="B16" s="69" t="s">
        <v>9</v>
      </c>
      <c r="C16" s="70" t="s">
        <v>10</v>
      </c>
      <c r="D16" s="97"/>
      <c r="E16" s="71"/>
    </row>
    <row r="17" spans="1:5" x14ac:dyDescent="0.2">
      <c r="A17" s="68">
        <v>3</v>
      </c>
      <c r="B17" s="69" t="s">
        <v>11</v>
      </c>
      <c r="C17" s="70" t="s">
        <v>12</v>
      </c>
      <c r="D17" s="97"/>
      <c r="E17" s="71"/>
    </row>
    <row r="18" spans="1:5" x14ac:dyDescent="0.2">
      <c r="A18" s="68">
        <v>4</v>
      </c>
      <c r="B18" s="69" t="s">
        <v>13</v>
      </c>
      <c r="C18" s="70" t="s">
        <v>14</v>
      </c>
      <c r="D18" s="97"/>
      <c r="E18" s="71"/>
    </row>
    <row r="19" spans="1:5" x14ac:dyDescent="0.2">
      <c r="A19" s="68">
        <v>5</v>
      </c>
      <c r="B19" s="69" t="s">
        <v>15</v>
      </c>
      <c r="C19" s="70" t="s">
        <v>16</v>
      </c>
      <c r="D19" s="97"/>
      <c r="E19" s="71"/>
    </row>
    <row r="20" spans="1:5" x14ac:dyDescent="0.2">
      <c r="A20" s="68">
        <v>6</v>
      </c>
      <c r="B20" s="69" t="s">
        <v>17</v>
      </c>
      <c r="C20" s="70" t="s">
        <v>18</v>
      </c>
      <c r="D20" s="97"/>
      <c r="E20" s="71"/>
    </row>
    <row r="21" spans="1:5" x14ac:dyDescent="0.2">
      <c r="A21" s="68">
        <v>7</v>
      </c>
      <c r="B21" s="69" t="s">
        <v>19</v>
      </c>
      <c r="C21" s="70" t="s">
        <v>20</v>
      </c>
      <c r="D21" s="97"/>
      <c r="E21" s="71"/>
    </row>
    <row r="22" spans="1:5" x14ac:dyDescent="0.2">
      <c r="A22" s="68">
        <v>8</v>
      </c>
      <c r="B22" s="69" t="s">
        <v>21</v>
      </c>
      <c r="C22" s="70" t="s">
        <v>22</v>
      </c>
      <c r="D22" s="97"/>
      <c r="E22" s="71"/>
    </row>
    <row r="23" spans="1:5" x14ac:dyDescent="0.2">
      <c r="A23" s="68">
        <v>9</v>
      </c>
      <c r="B23" s="69" t="s">
        <v>23</v>
      </c>
      <c r="C23" s="70" t="s">
        <v>24</v>
      </c>
      <c r="D23" s="97"/>
      <c r="E23" s="71"/>
    </row>
    <row r="24" spans="1:5" x14ac:dyDescent="0.2">
      <c r="A24" s="68">
        <v>10</v>
      </c>
      <c r="B24" s="69" t="s">
        <v>25</v>
      </c>
      <c r="C24" s="70" t="s">
        <v>26</v>
      </c>
      <c r="D24" s="97"/>
      <c r="E24" s="71"/>
    </row>
    <row r="25" spans="1:5" x14ac:dyDescent="0.2">
      <c r="A25" s="68">
        <v>11</v>
      </c>
      <c r="B25" s="69" t="s">
        <v>27</v>
      </c>
      <c r="C25" s="70" t="s">
        <v>28</v>
      </c>
      <c r="D25" s="97"/>
      <c r="E25" s="71"/>
    </row>
    <row r="26" spans="1:5" x14ac:dyDescent="0.2">
      <c r="A26" s="68">
        <v>12</v>
      </c>
      <c r="B26" s="69" t="s">
        <v>29</v>
      </c>
      <c r="C26" s="70" t="s">
        <v>30</v>
      </c>
      <c r="D26" s="97"/>
      <c r="E26" s="71"/>
    </row>
    <row r="27" spans="1:5" x14ac:dyDescent="0.2">
      <c r="A27" s="68">
        <v>13</v>
      </c>
      <c r="B27" s="69" t="s">
        <v>31</v>
      </c>
      <c r="C27" s="70" t="s">
        <v>32</v>
      </c>
      <c r="D27" s="97"/>
      <c r="E27" s="71"/>
    </row>
    <row r="28" spans="1:5" x14ac:dyDescent="0.2">
      <c r="A28" s="68">
        <v>14</v>
      </c>
      <c r="B28" s="69" t="s">
        <v>481</v>
      </c>
      <c r="C28" s="70" t="s">
        <v>482</v>
      </c>
      <c r="D28" s="97"/>
      <c r="E28" s="71"/>
    </row>
    <row r="29" spans="1:5" x14ac:dyDescent="0.2">
      <c r="A29" s="68">
        <v>15</v>
      </c>
      <c r="B29" s="69" t="s">
        <v>458</v>
      </c>
      <c r="C29" s="70" t="s">
        <v>459</v>
      </c>
      <c r="D29" s="97"/>
      <c r="E29" s="71"/>
    </row>
    <row r="30" spans="1:5" x14ac:dyDescent="0.2">
      <c r="A30" s="72"/>
      <c r="B30" s="146" t="s">
        <v>33</v>
      </c>
      <c r="C30" s="146"/>
      <c r="D30" s="73">
        <f>SUM(D15:D29)</f>
        <v>0</v>
      </c>
      <c r="E30" s="73"/>
    </row>
    <row r="31" spans="1:5" x14ac:dyDescent="0.2">
      <c r="A31" s="147"/>
      <c r="B31" s="147"/>
      <c r="C31" s="147"/>
      <c r="D31" s="147"/>
      <c r="E31" s="147"/>
    </row>
    <row r="32" spans="1:5" x14ac:dyDescent="0.2">
      <c r="A32" s="74"/>
      <c r="B32" s="146" t="s">
        <v>34</v>
      </c>
      <c r="C32" s="146"/>
      <c r="D32" s="146"/>
      <c r="E32" s="146"/>
    </row>
    <row r="33" spans="1:5" x14ac:dyDescent="0.2">
      <c r="A33" s="147"/>
      <c r="B33" s="147"/>
      <c r="C33" s="147"/>
      <c r="D33" s="147"/>
      <c r="E33" s="147"/>
    </row>
    <row r="34" spans="1:5" x14ac:dyDescent="0.2">
      <c r="A34" s="75">
        <v>16</v>
      </c>
      <c r="B34" s="76" t="s">
        <v>35</v>
      </c>
      <c r="C34" s="77" t="s">
        <v>36</v>
      </c>
      <c r="D34" s="71"/>
      <c r="E34" s="98"/>
    </row>
    <row r="35" spans="1:5" x14ac:dyDescent="0.2">
      <c r="A35" s="75">
        <v>17</v>
      </c>
      <c r="B35" s="76" t="s">
        <v>37</v>
      </c>
      <c r="C35" s="77" t="s">
        <v>38</v>
      </c>
      <c r="D35" s="71"/>
      <c r="E35" s="98"/>
    </row>
    <row r="36" spans="1:5" x14ac:dyDescent="0.2">
      <c r="A36" s="75">
        <v>18</v>
      </c>
      <c r="B36" s="76" t="s">
        <v>39</v>
      </c>
      <c r="C36" s="77" t="s">
        <v>40</v>
      </c>
      <c r="D36" s="71"/>
      <c r="E36" s="98"/>
    </row>
    <row r="37" spans="1:5" x14ac:dyDescent="0.2">
      <c r="A37" s="75">
        <v>19</v>
      </c>
      <c r="B37" s="76" t="s">
        <v>41</v>
      </c>
      <c r="C37" s="77" t="s">
        <v>42</v>
      </c>
      <c r="D37" s="71"/>
      <c r="E37" s="98"/>
    </row>
    <row r="38" spans="1:5" x14ac:dyDescent="0.2">
      <c r="A38" s="75">
        <v>20</v>
      </c>
      <c r="B38" s="76" t="s">
        <v>43</v>
      </c>
      <c r="C38" s="77" t="s">
        <v>44</v>
      </c>
      <c r="D38" s="71"/>
      <c r="E38" s="98"/>
    </row>
    <row r="39" spans="1:5" x14ac:dyDescent="0.2">
      <c r="A39" s="75">
        <v>21</v>
      </c>
      <c r="B39" s="76" t="s">
        <v>45</v>
      </c>
      <c r="C39" s="77" t="s">
        <v>46</v>
      </c>
      <c r="D39" s="71"/>
      <c r="E39" s="98"/>
    </row>
    <row r="40" spans="1:5" x14ac:dyDescent="0.2">
      <c r="A40" s="75">
        <v>22</v>
      </c>
      <c r="B40" s="76" t="s">
        <v>47</v>
      </c>
      <c r="C40" s="77" t="s">
        <v>48</v>
      </c>
      <c r="D40" s="71"/>
      <c r="E40" s="98"/>
    </row>
    <row r="41" spans="1:5" x14ac:dyDescent="0.2">
      <c r="A41" s="75">
        <v>23</v>
      </c>
      <c r="B41" s="79" t="s">
        <v>49</v>
      </c>
      <c r="C41" s="77" t="s">
        <v>50</v>
      </c>
      <c r="D41" s="71"/>
      <c r="E41" s="98"/>
    </row>
    <row r="42" spans="1:5" x14ac:dyDescent="0.2">
      <c r="A42" s="75">
        <v>24</v>
      </c>
      <c r="B42" s="76" t="s">
        <v>51</v>
      </c>
      <c r="C42" s="77" t="s">
        <v>52</v>
      </c>
      <c r="D42" s="71"/>
      <c r="E42" s="98"/>
    </row>
    <row r="43" spans="1:5" x14ac:dyDescent="0.2">
      <c r="A43" s="75">
        <v>25</v>
      </c>
      <c r="B43" s="76" t="s">
        <v>53</v>
      </c>
      <c r="C43" s="77" t="s">
        <v>54</v>
      </c>
      <c r="D43" s="71"/>
      <c r="E43" s="98"/>
    </row>
    <row r="44" spans="1:5" x14ac:dyDescent="0.2">
      <c r="A44" s="75">
        <v>26</v>
      </c>
      <c r="B44" s="76" t="s">
        <v>55</v>
      </c>
      <c r="C44" s="77" t="s">
        <v>56</v>
      </c>
      <c r="D44" s="71"/>
      <c r="E44" s="98"/>
    </row>
    <row r="45" spans="1:5" x14ac:dyDescent="0.2">
      <c r="A45" s="75">
        <v>27</v>
      </c>
      <c r="B45" s="76" t="s">
        <v>460</v>
      </c>
      <c r="C45" s="77" t="s">
        <v>461</v>
      </c>
      <c r="D45" s="71"/>
      <c r="E45" s="98"/>
    </row>
    <row r="46" spans="1:5" x14ac:dyDescent="0.2">
      <c r="A46" s="75">
        <v>28</v>
      </c>
      <c r="B46" s="76" t="s">
        <v>483</v>
      </c>
      <c r="C46" s="77" t="s">
        <v>484</v>
      </c>
      <c r="D46" s="71"/>
      <c r="E46" s="98"/>
    </row>
    <row r="47" spans="1:5" x14ac:dyDescent="0.2">
      <c r="A47" s="75">
        <v>29</v>
      </c>
      <c r="B47" s="76" t="s">
        <v>57</v>
      </c>
      <c r="C47" s="77" t="s">
        <v>58</v>
      </c>
      <c r="D47" s="71"/>
      <c r="E47" s="98"/>
    </row>
    <row r="48" spans="1:5" x14ac:dyDescent="0.2">
      <c r="A48" s="75">
        <v>30</v>
      </c>
      <c r="B48" s="76" t="s">
        <v>59</v>
      </c>
      <c r="C48" s="77" t="s">
        <v>60</v>
      </c>
      <c r="D48" s="71"/>
      <c r="E48" s="98"/>
    </row>
    <row r="49" spans="1:5" x14ac:dyDescent="0.2">
      <c r="A49" s="75">
        <v>31</v>
      </c>
      <c r="B49" s="76" t="s">
        <v>61</v>
      </c>
      <c r="C49" s="77" t="s">
        <v>62</v>
      </c>
      <c r="D49" s="71"/>
      <c r="E49" s="98"/>
    </row>
    <row r="50" spans="1:5" x14ac:dyDescent="0.2">
      <c r="A50" s="75">
        <v>32</v>
      </c>
      <c r="B50" s="76" t="s">
        <v>63</v>
      </c>
      <c r="C50" s="77" t="s">
        <v>64</v>
      </c>
      <c r="D50" s="71"/>
      <c r="E50" s="98"/>
    </row>
    <row r="51" spans="1:5" x14ac:dyDescent="0.2">
      <c r="A51" s="75">
        <v>33</v>
      </c>
      <c r="B51" s="76" t="s">
        <v>65</v>
      </c>
      <c r="C51" s="77" t="s">
        <v>66</v>
      </c>
      <c r="D51" s="71"/>
      <c r="E51" s="98"/>
    </row>
    <row r="52" spans="1:5" x14ac:dyDescent="0.2">
      <c r="A52" s="75">
        <v>34</v>
      </c>
      <c r="B52" s="76" t="s">
        <v>462</v>
      </c>
      <c r="C52" s="77" t="s">
        <v>463</v>
      </c>
      <c r="D52" s="71"/>
      <c r="E52" s="98"/>
    </row>
    <row r="53" spans="1:5" x14ac:dyDescent="0.2">
      <c r="A53" s="74"/>
      <c r="B53" s="146" t="s">
        <v>67</v>
      </c>
      <c r="C53" s="146"/>
      <c r="D53" s="71"/>
      <c r="E53" s="80">
        <f>SUM(E34:E52)</f>
        <v>0</v>
      </c>
    </row>
    <row r="54" spans="1:5" x14ac:dyDescent="0.2">
      <c r="A54" s="147"/>
      <c r="B54" s="147"/>
      <c r="C54" s="147"/>
      <c r="D54" s="147"/>
      <c r="E54" s="147"/>
    </row>
    <row r="55" spans="1:5" x14ac:dyDescent="0.2">
      <c r="A55" s="74"/>
      <c r="B55" s="146" t="s">
        <v>68</v>
      </c>
      <c r="C55" s="146"/>
      <c r="D55" s="146"/>
      <c r="E55" s="146"/>
    </row>
    <row r="56" spans="1:5" x14ac:dyDescent="0.2">
      <c r="A56" s="147"/>
      <c r="B56" s="147"/>
      <c r="C56" s="147"/>
      <c r="D56" s="147"/>
      <c r="E56" s="147"/>
    </row>
    <row r="57" spans="1:5" x14ac:dyDescent="0.2">
      <c r="A57" s="57">
        <v>35</v>
      </c>
      <c r="B57" s="58" t="s">
        <v>69</v>
      </c>
      <c r="C57" s="77" t="s">
        <v>70</v>
      </c>
      <c r="D57" s="81"/>
      <c r="E57" s="98"/>
    </row>
    <row r="58" spans="1:5" x14ac:dyDescent="0.2">
      <c r="A58" s="57">
        <v>36</v>
      </c>
      <c r="B58" s="58" t="s">
        <v>71</v>
      </c>
      <c r="C58" s="77" t="s">
        <v>72</v>
      </c>
      <c r="D58" s="81"/>
      <c r="E58" s="98"/>
    </row>
    <row r="59" spans="1:5" x14ac:dyDescent="0.2">
      <c r="A59" s="107">
        <v>37</v>
      </c>
      <c r="B59" s="76" t="s">
        <v>73</v>
      </c>
      <c r="C59" s="77" t="s">
        <v>74</v>
      </c>
      <c r="D59" s="71"/>
      <c r="E59" s="98"/>
    </row>
    <row r="60" spans="1:5" x14ac:dyDescent="0.2">
      <c r="A60" s="107">
        <v>38</v>
      </c>
      <c r="B60" s="76" t="s">
        <v>75</v>
      </c>
      <c r="C60" s="77" t="s">
        <v>76</v>
      </c>
      <c r="D60" s="71"/>
      <c r="E60" s="98"/>
    </row>
    <row r="61" spans="1:5" x14ac:dyDescent="0.2">
      <c r="A61" s="107">
        <v>39</v>
      </c>
      <c r="B61" s="76" t="s">
        <v>77</v>
      </c>
      <c r="C61" s="77" t="s">
        <v>78</v>
      </c>
      <c r="D61" s="71"/>
      <c r="E61" s="98"/>
    </row>
    <row r="62" spans="1:5" x14ac:dyDescent="0.2">
      <c r="A62" s="107">
        <v>40</v>
      </c>
      <c r="B62" s="76" t="s">
        <v>79</v>
      </c>
      <c r="C62" s="77" t="s">
        <v>80</v>
      </c>
      <c r="D62" s="71"/>
      <c r="E62" s="98"/>
    </row>
    <row r="63" spans="1:5" x14ac:dyDescent="0.2">
      <c r="A63" s="107">
        <v>41</v>
      </c>
      <c r="B63" s="76" t="s">
        <v>81</v>
      </c>
      <c r="C63" s="77" t="s">
        <v>82</v>
      </c>
      <c r="D63" s="71"/>
      <c r="E63" s="98"/>
    </row>
    <row r="64" spans="1:5" x14ac:dyDescent="0.2">
      <c r="A64" s="109">
        <v>42</v>
      </c>
      <c r="B64" s="76" t="s">
        <v>492</v>
      </c>
      <c r="C64" s="77" t="s">
        <v>493</v>
      </c>
      <c r="D64" s="71"/>
      <c r="E64" s="98"/>
    </row>
    <row r="65" spans="1:5" x14ac:dyDescent="0.2">
      <c r="A65" s="74"/>
      <c r="B65" s="146" t="s">
        <v>83</v>
      </c>
      <c r="C65" s="146"/>
      <c r="D65" s="71"/>
      <c r="E65" s="99">
        <f>SUM(E57:E64)</f>
        <v>0</v>
      </c>
    </row>
    <row r="66" spans="1:5" x14ac:dyDescent="0.2">
      <c r="A66" s="147"/>
      <c r="B66" s="147"/>
      <c r="C66" s="147"/>
      <c r="D66" s="147"/>
      <c r="E66" s="147"/>
    </row>
    <row r="67" spans="1:5" x14ac:dyDescent="0.2">
      <c r="A67" s="74"/>
      <c r="B67" s="146" t="s">
        <v>84</v>
      </c>
      <c r="C67" s="146"/>
      <c r="D67" s="146"/>
      <c r="E67" s="146"/>
    </row>
    <row r="68" spans="1:5" x14ac:dyDescent="0.2">
      <c r="A68" s="147"/>
      <c r="B68" s="147"/>
      <c r="C68" s="147"/>
      <c r="D68" s="147"/>
      <c r="E68" s="147"/>
    </row>
    <row r="69" spans="1:5" x14ac:dyDescent="0.2">
      <c r="A69" s="57">
        <v>43</v>
      </c>
      <c r="B69" s="57" t="s">
        <v>85</v>
      </c>
      <c r="C69" s="77" t="s">
        <v>86</v>
      </c>
      <c r="D69" s="71"/>
      <c r="E69" s="98"/>
    </row>
    <row r="70" spans="1:5" x14ac:dyDescent="0.2">
      <c r="A70" s="109">
        <v>44</v>
      </c>
      <c r="B70" s="76" t="s">
        <v>87</v>
      </c>
      <c r="C70" s="77" t="s">
        <v>88</v>
      </c>
      <c r="D70" s="71"/>
      <c r="E70" s="98"/>
    </row>
    <row r="71" spans="1:5" x14ac:dyDescent="0.2">
      <c r="A71" s="109">
        <v>45</v>
      </c>
      <c r="B71" s="76" t="s">
        <v>472</v>
      </c>
      <c r="C71" s="77" t="s">
        <v>473</v>
      </c>
      <c r="D71" s="71"/>
      <c r="E71" s="98"/>
    </row>
    <row r="72" spans="1:5" x14ac:dyDescent="0.2">
      <c r="A72" s="109">
        <v>46</v>
      </c>
      <c r="B72" s="76" t="s">
        <v>89</v>
      </c>
      <c r="C72" s="77" t="s">
        <v>90</v>
      </c>
      <c r="D72" s="71"/>
      <c r="E72" s="98"/>
    </row>
    <row r="73" spans="1:5" x14ac:dyDescent="0.2">
      <c r="A73" s="109">
        <v>47</v>
      </c>
      <c r="B73" s="76" t="s">
        <v>91</v>
      </c>
      <c r="C73" s="77" t="s">
        <v>92</v>
      </c>
      <c r="D73" s="71"/>
      <c r="E73" s="98"/>
    </row>
    <row r="74" spans="1:5" x14ac:dyDescent="0.2">
      <c r="A74" s="109">
        <v>48</v>
      </c>
      <c r="B74" s="76" t="s">
        <v>93</v>
      </c>
      <c r="C74" s="77" t="s">
        <v>94</v>
      </c>
      <c r="D74" s="71"/>
      <c r="E74" s="98"/>
    </row>
    <row r="75" spans="1:5" x14ac:dyDescent="0.2">
      <c r="A75" s="109">
        <v>49</v>
      </c>
      <c r="B75" s="76" t="s">
        <v>474</v>
      </c>
      <c r="C75" s="77" t="s">
        <v>475</v>
      </c>
      <c r="D75" s="71"/>
      <c r="E75" s="98"/>
    </row>
    <row r="76" spans="1:5" x14ac:dyDescent="0.2">
      <c r="A76" s="109">
        <v>50</v>
      </c>
      <c r="B76" s="76" t="s">
        <v>95</v>
      </c>
      <c r="C76" s="77" t="s">
        <v>96</v>
      </c>
      <c r="D76" s="71"/>
      <c r="E76" s="98"/>
    </row>
    <row r="77" spans="1:5" x14ac:dyDescent="0.2">
      <c r="A77" s="109">
        <v>51</v>
      </c>
      <c r="B77" s="76" t="s">
        <v>97</v>
      </c>
      <c r="C77" s="77" t="s">
        <v>98</v>
      </c>
      <c r="D77" s="71"/>
      <c r="E77" s="98"/>
    </row>
    <row r="78" spans="1:5" x14ac:dyDescent="0.2">
      <c r="A78" s="109">
        <v>52</v>
      </c>
      <c r="B78" s="76" t="s">
        <v>99</v>
      </c>
      <c r="C78" s="77" t="s">
        <v>100</v>
      </c>
      <c r="D78" s="71"/>
      <c r="E78" s="98"/>
    </row>
    <row r="79" spans="1:5" x14ac:dyDescent="0.2">
      <c r="A79" s="109">
        <v>53</v>
      </c>
      <c r="B79" s="76" t="s">
        <v>101</v>
      </c>
      <c r="C79" s="77" t="s">
        <v>102</v>
      </c>
      <c r="D79" s="71"/>
      <c r="E79" s="98"/>
    </row>
    <row r="80" spans="1:5" x14ac:dyDescent="0.2">
      <c r="A80" s="109">
        <v>54</v>
      </c>
      <c r="B80" s="76" t="s">
        <v>103</v>
      </c>
      <c r="C80" s="77" t="s">
        <v>104</v>
      </c>
      <c r="D80" s="71"/>
      <c r="E80" s="98"/>
    </row>
    <row r="81" spans="1:5" x14ac:dyDescent="0.2">
      <c r="A81" s="109">
        <v>55</v>
      </c>
      <c r="B81" s="76" t="s">
        <v>105</v>
      </c>
      <c r="C81" s="77" t="s">
        <v>106</v>
      </c>
      <c r="D81" s="71"/>
      <c r="E81" s="98"/>
    </row>
    <row r="82" spans="1:5" x14ac:dyDescent="0.2">
      <c r="A82" s="109">
        <v>56</v>
      </c>
      <c r="B82" s="76" t="s">
        <v>107</v>
      </c>
      <c r="C82" s="77" t="s">
        <v>108</v>
      </c>
      <c r="D82" s="71"/>
      <c r="E82" s="98"/>
    </row>
    <row r="83" spans="1:5" x14ac:dyDescent="0.2">
      <c r="A83" s="109">
        <v>57</v>
      </c>
      <c r="B83" s="76" t="s">
        <v>109</v>
      </c>
      <c r="C83" s="77" t="s">
        <v>110</v>
      </c>
      <c r="D83" s="71"/>
      <c r="E83" s="98"/>
    </row>
    <row r="84" spans="1:5" x14ac:dyDescent="0.2">
      <c r="A84" s="109">
        <v>58</v>
      </c>
      <c r="B84" s="76" t="s">
        <v>111</v>
      </c>
      <c r="C84" s="77" t="s">
        <v>112</v>
      </c>
      <c r="D84" s="71"/>
      <c r="E84" s="98"/>
    </row>
    <row r="85" spans="1:5" x14ac:dyDescent="0.2">
      <c r="A85" s="109">
        <v>59</v>
      </c>
      <c r="B85" s="76" t="s">
        <v>113</v>
      </c>
      <c r="C85" s="77" t="s">
        <v>114</v>
      </c>
      <c r="D85" s="71"/>
      <c r="E85" s="98"/>
    </row>
    <row r="86" spans="1:5" x14ac:dyDescent="0.2">
      <c r="A86" s="109">
        <v>60</v>
      </c>
      <c r="B86" s="76" t="s">
        <v>115</v>
      </c>
      <c r="C86" s="77" t="s">
        <v>116</v>
      </c>
      <c r="D86" s="71"/>
      <c r="E86" s="98"/>
    </row>
    <row r="87" spans="1:5" x14ac:dyDescent="0.2">
      <c r="A87" s="109">
        <v>61</v>
      </c>
      <c r="B87" s="76" t="s">
        <v>117</v>
      </c>
      <c r="C87" s="77" t="s">
        <v>118</v>
      </c>
      <c r="D87" s="71"/>
      <c r="E87" s="98"/>
    </row>
    <row r="88" spans="1:5" x14ac:dyDescent="0.2">
      <c r="A88" s="109">
        <v>62</v>
      </c>
      <c r="B88" s="76" t="s">
        <v>119</v>
      </c>
      <c r="C88" s="77" t="s">
        <v>120</v>
      </c>
      <c r="D88" s="71"/>
      <c r="E88" s="98"/>
    </row>
    <row r="89" spans="1:5" x14ac:dyDescent="0.2">
      <c r="A89" s="109">
        <v>63</v>
      </c>
      <c r="B89" s="76" t="s">
        <v>121</v>
      </c>
      <c r="C89" s="77" t="s">
        <v>122</v>
      </c>
      <c r="D89" s="71"/>
      <c r="E89" s="98"/>
    </row>
    <row r="90" spans="1:5" x14ac:dyDescent="0.2">
      <c r="A90" s="109">
        <v>64</v>
      </c>
      <c r="B90" s="76" t="s">
        <v>123</v>
      </c>
      <c r="C90" s="77" t="s">
        <v>124</v>
      </c>
      <c r="D90" s="71"/>
      <c r="E90" s="98"/>
    </row>
    <row r="91" spans="1:5" x14ac:dyDescent="0.2">
      <c r="A91" s="109">
        <v>65</v>
      </c>
      <c r="B91" s="76" t="s">
        <v>125</v>
      </c>
      <c r="C91" s="77" t="s">
        <v>126</v>
      </c>
      <c r="D91" s="71"/>
      <c r="E91" s="98"/>
    </row>
    <row r="92" spans="1:5" x14ac:dyDescent="0.2">
      <c r="A92" s="109">
        <v>66</v>
      </c>
      <c r="B92" s="76" t="s">
        <v>127</v>
      </c>
      <c r="C92" s="77" t="s">
        <v>128</v>
      </c>
      <c r="D92" s="71"/>
      <c r="E92" s="98"/>
    </row>
    <row r="93" spans="1:5" x14ac:dyDescent="0.2">
      <c r="A93" s="109">
        <v>67</v>
      </c>
      <c r="B93" s="76" t="s">
        <v>447</v>
      </c>
      <c r="C93" s="77" t="s">
        <v>448</v>
      </c>
      <c r="D93" s="71"/>
      <c r="E93" s="98"/>
    </row>
    <row r="94" spans="1:5" x14ac:dyDescent="0.2">
      <c r="A94" s="109">
        <v>68</v>
      </c>
      <c r="B94" s="76" t="s">
        <v>129</v>
      </c>
      <c r="C94" s="77" t="s">
        <v>130</v>
      </c>
      <c r="D94" s="71"/>
      <c r="E94" s="98"/>
    </row>
    <row r="95" spans="1:5" x14ac:dyDescent="0.2">
      <c r="A95" s="109">
        <v>69</v>
      </c>
      <c r="B95" s="76" t="s">
        <v>131</v>
      </c>
      <c r="C95" s="77" t="s">
        <v>132</v>
      </c>
      <c r="D95" s="71"/>
      <c r="E95" s="98"/>
    </row>
    <row r="96" spans="1:5" x14ac:dyDescent="0.2">
      <c r="A96" s="109">
        <v>70</v>
      </c>
      <c r="B96" s="76" t="s">
        <v>133</v>
      </c>
      <c r="C96" s="77" t="s">
        <v>134</v>
      </c>
      <c r="D96" s="71"/>
      <c r="E96" s="98"/>
    </row>
    <row r="97" spans="1:5" x14ac:dyDescent="0.2">
      <c r="A97" s="109">
        <v>71</v>
      </c>
      <c r="B97" s="76" t="s">
        <v>135</v>
      </c>
      <c r="C97" s="77" t="s">
        <v>136</v>
      </c>
      <c r="D97" s="71"/>
      <c r="E97" s="98"/>
    </row>
    <row r="98" spans="1:5" x14ac:dyDescent="0.2">
      <c r="A98" s="109">
        <v>72</v>
      </c>
      <c r="B98" s="76" t="s">
        <v>137</v>
      </c>
      <c r="C98" s="77" t="s">
        <v>138</v>
      </c>
      <c r="D98" s="71"/>
      <c r="E98" s="98"/>
    </row>
    <row r="99" spans="1:5" x14ac:dyDescent="0.2">
      <c r="A99" s="109">
        <v>73</v>
      </c>
      <c r="B99" s="76" t="s">
        <v>139</v>
      </c>
      <c r="C99" s="77" t="s">
        <v>140</v>
      </c>
      <c r="D99" s="71"/>
      <c r="E99" s="98"/>
    </row>
    <row r="100" spans="1:5" x14ac:dyDescent="0.2">
      <c r="A100" s="109">
        <v>74</v>
      </c>
      <c r="B100" s="76" t="s">
        <v>141</v>
      </c>
      <c r="C100" s="77" t="s">
        <v>142</v>
      </c>
      <c r="D100" s="71"/>
      <c r="E100" s="98"/>
    </row>
    <row r="101" spans="1:5" x14ac:dyDescent="0.2">
      <c r="A101" s="109">
        <v>75</v>
      </c>
      <c r="B101" s="76" t="s">
        <v>143</v>
      </c>
      <c r="C101" s="77" t="s">
        <v>144</v>
      </c>
      <c r="D101" s="71"/>
      <c r="E101" s="98"/>
    </row>
    <row r="102" spans="1:5" x14ac:dyDescent="0.2">
      <c r="A102" s="147"/>
      <c r="B102" s="147"/>
      <c r="C102" s="147"/>
      <c r="D102" s="147"/>
      <c r="E102" s="147"/>
    </row>
    <row r="103" spans="1:5" x14ac:dyDescent="0.2">
      <c r="A103" s="74"/>
      <c r="B103" s="146" t="s">
        <v>145</v>
      </c>
      <c r="C103" s="146"/>
      <c r="D103" s="82"/>
      <c r="E103" s="80">
        <f>SUM(E69:E101)</f>
        <v>0</v>
      </c>
    </row>
    <row r="104" spans="1:5" x14ac:dyDescent="0.2">
      <c r="A104" s="147"/>
      <c r="B104" s="147"/>
      <c r="C104" s="147"/>
      <c r="D104" s="147"/>
      <c r="E104" s="147"/>
    </row>
    <row r="105" spans="1:5" x14ac:dyDescent="0.2">
      <c r="A105" s="74"/>
      <c r="B105" s="146" t="s">
        <v>146</v>
      </c>
      <c r="C105" s="146"/>
      <c r="D105" s="146"/>
      <c r="E105" s="146"/>
    </row>
    <row r="106" spans="1:5" x14ac:dyDescent="0.2">
      <c r="A106" s="147"/>
      <c r="B106" s="147"/>
      <c r="C106" s="147"/>
      <c r="D106" s="147"/>
      <c r="E106" s="147"/>
    </row>
    <row r="107" spans="1:5" x14ac:dyDescent="0.2">
      <c r="A107" s="57">
        <v>76</v>
      </c>
      <c r="B107" s="76" t="s">
        <v>147</v>
      </c>
      <c r="C107" s="77" t="s">
        <v>148</v>
      </c>
      <c r="D107" s="98"/>
      <c r="E107" s="78"/>
    </row>
    <row r="108" spans="1:5" x14ac:dyDescent="0.2">
      <c r="A108" s="57">
        <v>77</v>
      </c>
      <c r="B108" s="76" t="s">
        <v>149</v>
      </c>
      <c r="C108" s="77" t="s">
        <v>150</v>
      </c>
      <c r="D108" s="98"/>
      <c r="E108" s="78"/>
    </row>
    <row r="109" spans="1:5" x14ac:dyDescent="0.2">
      <c r="A109" s="103">
        <v>78</v>
      </c>
      <c r="B109" s="76" t="s">
        <v>151</v>
      </c>
      <c r="C109" s="77" t="s">
        <v>152</v>
      </c>
      <c r="D109" s="98"/>
      <c r="E109" s="78"/>
    </row>
    <row r="110" spans="1:5" x14ac:dyDescent="0.2">
      <c r="A110" s="109">
        <v>79</v>
      </c>
      <c r="B110" s="76" t="s">
        <v>153</v>
      </c>
      <c r="C110" s="77" t="s">
        <v>154</v>
      </c>
      <c r="D110" s="98"/>
      <c r="E110" s="78"/>
    </row>
    <row r="111" spans="1:5" x14ac:dyDescent="0.2">
      <c r="A111" s="109">
        <v>80</v>
      </c>
      <c r="B111" s="76" t="s">
        <v>155</v>
      </c>
      <c r="C111" s="77" t="s">
        <v>156</v>
      </c>
      <c r="D111" s="98"/>
      <c r="E111" s="78"/>
    </row>
    <row r="112" spans="1:5" x14ac:dyDescent="0.2">
      <c r="A112" s="109">
        <v>81</v>
      </c>
      <c r="B112" s="76" t="s">
        <v>157</v>
      </c>
      <c r="C112" s="77" t="s">
        <v>158</v>
      </c>
      <c r="D112" s="98"/>
      <c r="E112" s="78"/>
    </row>
    <row r="113" spans="1:5" x14ac:dyDescent="0.2">
      <c r="A113" s="109">
        <v>82</v>
      </c>
      <c r="B113" s="76" t="s">
        <v>159</v>
      </c>
      <c r="C113" s="77" t="s">
        <v>160</v>
      </c>
      <c r="D113" s="98"/>
      <c r="E113" s="78"/>
    </row>
    <row r="114" spans="1:5" x14ac:dyDescent="0.2">
      <c r="A114" s="109">
        <v>83</v>
      </c>
      <c r="B114" s="76" t="s">
        <v>444</v>
      </c>
      <c r="C114" s="77" t="s">
        <v>441</v>
      </c>
      <c r="D114" s="98"/>
      <c r="E114" s="78"/>
    </row>
    <row r="115" spans="1:5" x14ac:dyDescent="0.2">
      <c r="A115" s="109">
        <v>84</v>
      </c>
      <c r="B115" s="76" t="s">
        <v>161</v>
      </c>
      <c r="C115" s="77" t="s">
        <v>162</v>
      </c>
      <c r="D115" s="98"/>
      <c r="E115" s="78"/>
    </row>
    <row r="116" spans="1:5" x14ac:dyDescent="0.2">
      <c r="A116" s="109">
        <v>85</v>
      </c>
      <c r="B116" s="76" t="s">
        <v>163</v>
      </c>
      <c r="C116" s="77" t="s">
        <v>164</v>
      </c>
      <c r="D116" s="98"/>
      <c r="E116" s="78"/>
    </row>
    <row r="117" spans="1:5" x14ac:dyDescent="0.2">
      <c r="A117" s="109">
        <v>86</v>
      </c>
      <c r="B117" s="76" t="s">
        <v>476</v>
      </c>
      <c r="C117" s="77" t="s">
        <v>478</v>
      </c>
      <c r="D117" s="98"/>
      <c r="E117" s="78"/>
    </row>
    <row r="118" spans="1:5" x14ac:dyDescent="0.2">
      <c r="A118" s="109">
        <v>87</v>
      </c>
      <c r="B118" s="76" t="s">
        <v>165</v>
      </c>
      <c r="C118" s="77" t="s">
        <v>166</v>
      </c>
      <c r="D118" s="98"/>
      <c r="E118" s="78"/>
    </row>
    <row r="119" spans="1:5" x14ac:dyDescent="0.2">
      <c r="A119" s="109">
        <v>88</v>
      </c>
      <c r="B119" s="76" t="s">
        <v>477</v>
      </c>
      <c r="C119" s="77" t="s">
        <v>168</v>
      </c>
      <c r="D119" s="98"/>
      <c r="E119" s="78"/>
    </row>
    <row r="120" spans="1:5" x14ac:dyDescent="0.2">
      <c r="A120" s="109">
        <v>89</v>
      </c>
      <c r="B120" s="76" t="s">
        <v>169</v>
      </c>
      <c r="C120" s="77" t="s">
        <v>170</v>
      </c>
      <c r="D120" s="98"/>
      <c r="E120" s="78"/>
    </row>
    <row r="121" spans="1:5" x14ac:dyDescent="0.2">
      <c r="A121" s="109">
        <v>90</v>
      </c>
      <c r="B121" s="76" t="s">
        <v>171</v>
      </c>
      <c r="C121" s="77" t="s">
        <v>172</v>
      </c>
      <c r="D121" s="98"/>
      <c r="E121" s="78"/>
    </row>
    <row r="122" spans="1:5" x14ac:dyDescent="0.2">
      <c r="A122" s="109">
        <v>91</v>
      </c>
      <c r="B122" s="76" t="s">
        <v>173</v>
      </c>
      <c r="C122" s="77" t="s">
        <v>174</v>
      </c>
      <c r="D122" s="98"/>
      <c r="E122" s="78"/>
    </row>
    <row r="123" spans="1:5" x14ac:dyDescent="0.2">
      <c r="A123" s="109">
        <v>92</v>
      </c>
      <c r="B123" s="76" t="s">
        <v>175</v>
      </c>
      <c r="C123" s="77" t="s">
        <v>176</v>
      </c>
      <c r="D123" s="98"/>
      <c r="E123" s="78"/>
    </row>
    <row r="124" spans="1:5" x14ac:dyDescent="0.2">
      <c r="A124" s="109">
        <v>93</v>
      </c>
      <c r="B124" s="76" t="s">
        <v>177</v>
      </c>
      <c r="C124" s="77" t="s">
        <v>178</v>
      </c>
      <c r="D124" s="98"/>
      <c r="E124" s="78"/>
    </row>
    <row r="125" spans="1:5" x14ac:dyDescent="0.2">
      <c r="A125" s="109">
        <v>94</v>
      </c>
      <c r="B125" s="76" t="s">
        <v>179</v>
      </c>
      <c r="C125" s="77" t="s">
        <v>180</v>
      </c>
      <c r="D125" s="98"/>
      <c r="E125" s="78"/>
    </row>
    <row r="126" spans="1:5" x14ac:dyDescent="0.2">
      <c r="A126" s="109">
        <v>95</v>
      </c>
      <c r="B126" s="76" t="s">
        <v>181</v>
      </c>
      <c r="C126" s="77" t="s">
        <v>182</v>
      </c>
      <c r="D126" s="98"/>
      <c r="E126" s="78"/>
    </row>
    <row r="127" spans="1:5" x14ac:dyDescent="0.2">
      <c r="A127" s="109">
        <v>96</v>
      </c>
      <c r="B127" s="76" t="s">
        <v>183</v>
      </c>
      <c r="C127" s="77" t="s">
        <v>184</v>
      </c>
      <c r="D127" s="98"/>
      <c r="E127" s="78"/>
    </row>
    <row r="128" spans="1:5" x14ac:dyDescent="0.2">
      <c r="A128" s="109">
        <v>97</v>
      </c>
      <c r="B128" s="76" t="s">
        <v>185</v>
      </c>
      <c r="C128" s="77" t="s">
        <v>186</v>
      </c>
      <c r="D128" s="98"/>
      <c r="E128" s="78"/>
    </row>
    <row r="129" spans="1:5" x14ac:dyDescent="0.2">
      <c r="A129" s="109">
        <v>98</v>
      </c>
      <c r="B129" s="76" t="s">
        <v>187</v>
      </c>
      <c r="C129" s="77" t="s">
        <v>188</v>
      </c>
      <c r="D129" s="98"/>
      <c r="E129" s="78"/>
    </row>
    <row r="130" spans="1:5" x14ac:dyDescent="0.2">
      <c r="A130" s="109">
        <v>99</v>
      </c>
      <c r="B130" s="76" t="s">
        <v>464</v>
      </c>
      <c r="C130" s="77" t="s">
        <v>465</v>
      </c>
      <c r="D130" s="98"/>
      <c r="E130" s="78"/>
    </row>
    <row r="131" spans="1:5" x14ac:dyDescent="0.2">
      <c r="A131" s="109">
        <v>100</v>
      </c>
      <c r="B131" s="76" t="s">
        <v>189</v>
      </c>
      <c r="C131" s="77" t="s">
        <v>190</v>
      </c>
      <c r="D131" s="98"/>
      <c r="E131" s="78"/>
    </row>
    <row r="132" spans="1:5" x14ac:dyDescent="0.2">
      <c r="A132" s="109">
        <v>101</v>
      </c>
      <c r="B132" s="76" t="s">
        <v>191</v>
      </c>
      <c r="C132" s="77" t="s">
        <v>192</v>
      </c>
      <c r="D132" s="98"/>
      <c r="E132" s="78"/>
    </row>
    <row r="133" spans="1:5" x14ac:dyDescent="0.2">
      <c r="A133" s="109">
        <v>102</v>
      </c>
      <c r="B133" s="76" t="s">
        <v>193</v>
      </c>
      <c r="C133" s="77" t="s">
        <v>194</v>
      </c>
      <c r="D133" s="98"/>
      <c r="E133" s="78"/>
    </row>
    <row r="134" spans="1:5" x14ac:dyDescent="0.2">
      <c r="A134" s="109">
        <v>103</v>
      </c>
      <c r="B134" s="76" t="s">
        <v>195</v>
      </c>
      <c r="C134" s="77" t="s">
        <v>196</v>
      </c>
      <c r="D134" s="98"/>
      <c r="E134" s="78"/>
    </row>
    <row r="135" spans="1:5" x14ac:dyDescent="0.2">
      <c r="A135" s="109">
        <v>104</v>
      </c>
      <c r="B135" s="76" t="s">
        <v>197</v>
      </c>
      <c r="C135" s="77" t="s">
        <v>198</v>
      </c>
      <c r="D135" s="98"/>
      <c r="E135" s="78"/>
    </row>
    <row r="136" spans="1:5" x14ac:dyDescent="0.2">
      <c r="A136" s="109">
        <v>105</v>
      </c>
      <c r="B136" s="76" t="s">
        <v>199</v>
      </c>
      <c r="C136" s="77" t="s">
        <v>200</v>
      </c>
      <c r="D136" s="98"/>
      <c r="E136" s="78"/>
    </row>
    <row r="137" spans="1:5" x14ac:dyDescent="0.2">
      <c r="A137" s="145"/>
      <c r="B137" s="145"/>
      <c r="C137" s="145"/>
      <c r="D137" s="145"/>
      <c r="E137" s="145"/>
    </row>
    <row r="138" spans="1:5" x14ac:dyDescent="0.2">
      <c r="A138" s="83"/>
      <c r="B138" s="146" t="s">
        <v>201</v>
      </c>
      <c r="C138" s="146"/>
      <c r="D138" s="80">
        <f>SUM(D107:D136)</f>
        <v>0</v>
      </c>
      <c r="E138" s="80"/>
    </row>
    <row r="139" spans="1:5" x14ac:dyDescent="0.2">
      <c r="A139" s="145"/>
      <c r="B139" s="145"/>
      <c r="C139" s="145"/>
      <c r="D139" s="145"/>
      <c r="E139" s="145"/>
    </row>
    <row r="140" spans="1:5" x14ac:dyDescent="0.2">
      <c r="A140" s="83"/>
      <c r="B140" s="146" t="s">
        <v>202</v>
      </c>
      <c r="C140" s="146"/>
      <c r="D140" s="146"/>
      <c r="E140" s="146"/>
    </row>
    <row r="141" spans="1:5" x14ac:dyDescent="0.2">
      <c r="A141" s="145"/>
      <c r="B141" s="145"/>
      <c r="C141" s="145"/>
      <c r="D141" s="145"/>
      <c r="E141" s="145"/>
    </row>
    <row r="142" spans="1:5" x14ac:dyDescent="0.2">
      <c r="A142" s="57">
        <v>106</v>
      </c>
      <c r="B142" s="58" t="s">
        <v>203</v>
      </c>
      <c r="C142" s="77" t="s">
        <v>204</v>
      </c>
      <c r="D142" s="98"/>
      <c r="E142" s="84"/>
    </row>
    <row r="143" spans="1:5" x14ac:dyDescent="0.2">
      <c r="A143" s="57">
        <v>107</v>
      </c>
      <c r="B143" s="76" t="s">
        <v>205</v>
      </c>
      <c r="C143" s="77" t="s">
        <v>206</v>
      </c>
      <c r="D143" s="98"/>
      <c r="E143" s="78"/>
    </row>
    <row r="144" spans="1:5" x14ac:dyDescent="0.2">
      <c r="A144" s="107">
        <v>108</v>
      </c>
      <c r="B144" s="76" t="s">
        <v>207</v>
      </c>
      <c r="C144" s="77" t="s">
        <v>208</v>
      </c>
      <c r="D144" s="98"/>
      <c r="E144" s="78"/>
    </row>
    <row r="145" spans="1:5" x14ac:dyDescent="0.2">
      <c r="A145" s="109">
        <v>109</v>
      </c>
      <c r="B145" s="76" t="s">
        <v>209</v>
      </c>
      <c r="C145" s="77" t="s">
        <v>210</v>
      </c>
      <c r="D145" s="98"/>
      <c r="E145" s="78"/>
    </row>
    <row r="146" spans="1:5" x14ac:dyDescent="0.2">
      <c r="A146" s="109">
        <v>110</v>
      </c>
      <c r="B146" s="76" t="s">
        <v>211</v>
      </c>
      <c r="C146" s="77" t="s">
        <v>212</v>
      </c>
      <c r="D146" s="98"/>
      <c r="E146" s="78"/>
    </row>
    <row r="147" spans="1:5" x14ac:dyDescent="0.2">
      <c r="A147" s="109">
        <v>111</v>
      </c>
      <c r="B147" s="76" t="s">
        <v>495</v>
      </c>
      <c r="C147" s="77" t="s">
        <v>494</v>
      </c>
      <c r="D147" s="98"/>
      <c r="E147" s="78"/>
    </row>
    <row r="148" spans="1:5" x14ac:dyDescent="0.2">
      <c r="A148" s="109">
        <v>112</v>
      </c>
      <c r="B148" s="76" t="s">
        <v>213</v>
      </c>
      <c r="C148" s="77" t="s">
        <v>214</v>
      </c>
      <c r="D148" s="98"/>
      <c r="E148" s="78"/>
    </row>
    <row r="149" spans="1:5" x14ac:dyDescent="0.2">
      <c r="A149" s="109">
        <v>113</v>
      </c>
      <c r="B149" s="76" t="s">
        <v>215</v>
      </c>
      <c r="C149" s="77" t="s">
        <v>216</v>
      </c>
      <c r="D149" s="98"/>
      <c r="E149" s="78"/>
    </row>
    <row r="150" spans="1:5" x14ac:dyDescent="0.2">
      <c r="A150" s="109">
        <v>114</v>
      </c>
      <c r="B150" s="76" t="s">
        <v>217</v>
      </c>
      <c r="C150" s="77" t="s">
        <v>218</v>
      </c>
      <c r="D150" s="98"/>
      <c r="E150" s="78"/>
    </row>
    <row r="151" spans="1:5" x14ac:dyDescent="0.2">
      <c r="A151" s="109">
        <v>115</v>
      </c>
      <c r="B151" s="76" t="s">
        <v>219</v>
      </c>
      <c r="C151" s="77" t="s">
        <v>220</v>
      </c>
      <c r="D151" s="98"/>
      <c r="E151" s="78"/>
    </row>
    <row r="152" spans="1:5" x14ac:dyDescent="0.2">
      <c r="A152" s="109">
        <v>116</v>
      </c>
      <c r="B152" s="76" t="s">
        <v>221</v>
      </c>
      <c r="C152" s="77" t="s">
        <v>222</v>
      </c>
      <c r="D152" s="98"/>
      <c r="E152" s="78"/>
    </row>
    <row r="153" spans="1:5" x14ac:dyDescent="0.2">
      <c r="A153" s="109">
        <v>117</v>
      </c>
      <c r="B153" s="76" t="s">
        <v>223</v>
      </c>
      <c r="C153" s="77" t="s">
        <v>224</v>
      </c>
      <c r="D153" s="98"/>
      <c r="E153" s="78"/>
    </row>
    <row r="154" spans="1:5" x14ac:dyDescent="0.2">
      <c r="A154" s="109">
        <v>118</v>
      </c>
      <c r="B154" s="76" t="s">
        <v>225</v>
      </c>
      <c r="C154" s="77" t="s">
        <v>226</v>
      </c>
      <c r="D154" s="98"/>
      <c r="E154" s="78"/>
    </row>
    <row r="155" spans="1:5" x14ac:dyDescent="0.2">
      <c r="A155" s="109">
        <v>119</v>
      </c>
      <c r="B155" s="76" t="s">
        <v>445</v>
      </c>
      <c r="C155" s="77" t="s">
        <v>442</v>
      </c>
      <c r="D155" s="98"/>
      <c r="E155" s="78"/>
    </row>
    <row r="156" spans="1:5" x14ac:dyDescent="0.2">
      <c r="A156" s="109">
        <v>120</v>
      </c>
      <c r="B156" s="76" t="s">
        <v>227</v>
      </c>
      <c r="C156" s="77" t="s">
        <v>228</v>
      </c>
      <c r="D156" s="98"/>
      <c r="E156" s="78"/>
    </row>
    <row r="157" spans="1:5" x14ac:dyDescent="0.2">
      <c r="A157" s="109">
        <v>121</v>
      </c>
      <c r="B157" s="76" t="s">
        <v>446</v>
      </c>
      <c r="C157" s="77" t="s">
        <v>443</v>
      </c>
      <c r="D157" s="98"/>
      <c r="E157" s="78"/>
    </row>
    <row r="158" spans="1:5" x14ac:dyDescent="0.2">
      <c r="A158" s="109">
        <v>122</v>
      </c>
      <c r="B158" s="76" t="s">
        <v>229</v>
      </c>
      <c r="C158" s="77" t="s">
        <v>230</v>
      </c>
      <c r="D158" s="98"/>
      <c r="E158" s="78"/>
    </row>
    <row r="159" spans="1:5" x14ac:dyDescent="0.2">
      <c r="A159" s="109">
        <v>123</v>
      </c>
      <c r="B159" s="76" t="s">
        <v>231</v>
      </c>
      <c r="C159" s="77" t="s">
        <v>232</v>
      </c>
      <c r="D159" s="98"/>
      <c r="E159" s="78"/>
    </row>
    <row r="160" spans="1:5" x14ac:dyDescent="0.2">
      <c r="A160" s="109">
        <v>124</v>
      </c>
      <c r="B160" s="76" t="s">
        <v>233</v>
      </c>
      <c r="C160" s="77" t="s">
        <v>234</v>
      </c>
      <c r="D160" s="98"/>
      <c r="E160" s="78"/>
    </row>
    <row r="161" spans="1:5" x14ac:dyDescent="0.2">
      <c r="A161" s="109">
        <v>125</v>
      </c>
      <c r="B161" s="76" t="s">
        <v>235</v>
      </c>
      <c r="C161" s="77" t="s">
        <v>236</v>
      </c>
      <c r="D161" s="98"/>
      <c r="E161" s="78"/>
    </row>
    <row r="162" spans="1:5" x14ac:dyDescent="0.2">
      <c r="A162" s="109">
        <v>126</v>
      </c>
      <c r="B162" s="104" t="s">
        <v>237</v>
      </c>
      <c r="C162" s="77" t="s">
        <v>238</v>
      </c>
      <c r="D162" s="98"/>
      <c r="E162" s="78"/>
    </row>
    <row r="163" spans="1:5" x14ac:dyDescent="0.2">
      <c r="A163" s="109">
        <v>127</v>
      </c>
      <c r="B163" s="76" t="s">
        <v>239</v>
      </c>
      <c r="C163" s="77" t="s">
        <v>240</v>
      </c>
      <c r="D163" s="98"/>
      <c r="E163" s="78"/>
    </row>
    <row r="164" spans="1:5" x14ac:dyDescent="0.2">
      <c r="A164" s="109">
        <v>128</v>
      </c>
      <c r="B164" s="76" t="s">
        <v>241</v>
      </c>
      <c r="C164" s="77" t="s">
        <v>242</v>
      </c>
      <c r="D164" s="98"/>
      <c r="E164" s="78"/>
    </row>
    <row r="165" spans="1:5" x14ac:dyDescent="0.2">
      <c r="A165" s="109">
        <v>129</v>
      </c>
      <c r="B165" s="76" t="s">
        <v>243</v>
      </c>
      <c r="C165" s="77" t="s">
        <v>244</v>
      </c>
      <c r="D165" s="98"/>
      <c r="E165" s="78"/>
    </row>
    <row r="166" spans="1:5" x14ac:dyDescent="0.2">
      <c r="A166" s="109">
        <v>130</v>
      </c>
      <c r="B166" s="76" t="s">
        <v>245</v>
      </c>
      <c r="C166" s="77" t="s">
        <v>246</v>
      </c>
      <c r="D166" s="98"/>
      <c r="E166" s="78"/>
    </row>
    <row r="167" spans="1:5" x14ac:dyDescent="0.2">
      <c r="A167" s="109">
        <v>131</v>
      </c>
      <c r="B167" s="76" t="s">
        <v>247</v>
      </c>
      <c r="C167" s="77" t="s">
        <v>248</v>
      </c>
      <c r="D167" s="98"/>
      <c r="E167" s="78"/>
    </row>
    <row r="168" spans="1:5" x14ac:dyDescent="0.2">
      <c r="A168" s="109">
        <v>132</v>
      </c>
      <c r="B168" s="76" t="s">
        <v>249</v>
      </c>
      <c r="C168" s="77" t="s">
        <v>250</v>
      </c>
      <c r="D168" s="98"/>
      <c r="E168" s="78"/>
    </row>
    <row r="169" spans="1:5" x14ac:dyDescent="0.2">
      <c r="A169" s="109">
        <v>133</v>
      </c>
      <c r="B169" s="76" t="s">
        <v>251</v>
      </c>
      <c r="C169" s="77" t="s">
        <v>252</v>
      </c>
      <c r="D169" s="98"/>
      <c r="E169" s="78"/>
    </row>
    <row r="170" spans="1:5" x14ac:dyDescent="0.2">
      <c r="A170" s="109">
        <v>134</v>
      </c>
      <c r="B170" s="76" t="s">
        <v>253</v>
      </c>
      <c r="C170" s="77" t="s">
        <v>254</v>
      </c>
      <c r="D170" s="98"/>
      <c r="E170" s="78"/>
    </row>
    <row r="171" spans="1:5" x14ac:dyDescent="0.2">
      <c r="A171" s="109">
        <v>135</v>
      </c>
      <c r="B171" s="76" t="s">
        <v>255</v>
      </c>
      <c r="C171" s="77" t="s">
        <v>256</v>
      </c>
      <c r="D171" s="98"/>
      <c r="E171" s="78"/>
    </row>
    <row r="172" spans="1:5" x14ac:dyDescent="0.2">
      <c r="A172" s="109">
        <v>136</v>
      </c>
      <c r="B172" s="76" t="s">
        <v>257</v>
      </c>
      <c r="C172" s="77" t="s">
        <v>258</v>
      </c>
      <c r="D172" s="98"/>
      <c r="E172" s="78"/>
    </row>
    <row r="173" spans="1:5" x14ac:dyDescent="0.2">
      <c r="A173" s="109">
        <v>137</v>
      </c>
      <c r="B173" s="76" t="s">
        <v>259</v>
      </c>
      <c r="C173" s="77" t="s">
        <v>260</v>
      </c>
      <c r="D173" s="98"/>
      <c r="E173" s="78"/>
    </row>
    <row r="174" spans="1:5" x14ac:dyDescent="0.2">
      <c r="A174" s="109">
        <v>138</v>
      </c>
      <c r="B174" s="76" t="s">
        <v>261</v>
      </c>
      <c r="C174" s="77" t="s">
        <v>262</v>
      </c>
      <c r="D174" s="98"/>
      <c r="E174" s="78"/>
    </row>
    <row r="175" spans="1:5" x14ac:dyDescent="0.2">
      <c r="A175" s="109">
        <v>139</v>
      </c>
      <c r="B175" s="76" t="s">
        <v>263</v>
      </c>
      <c r="C175" s="77" t="s">
        <v>264</v>
      </c>
      <c r="D175" s="98"/>
      <c r="E175" s="78"/>
    </row>
    <row r="176" spans="1:5" x14ac:dyDescent="0.2">
      <c r="A176" s="109">
        <v>140</v>
      </c>
      <c r="B176" s="76" t="s">
        <v>265</v>
      </c>
      <c r="C176" s="77" t="s">
        <v>266</v>
      </c>
      <c r="D176" s="98"/>
      <c r="E176" s="78"/>
    </row>
    <row r="177" spans="1:5" x14ac:dyDescent="0.2">
      <c r="A177" s="109">
        <v>141</v>
      </c>
      <c r="B177" s="76" t="s">
        <v>267</v>
      </c>
      <c r="C177" s="77" t="s">
        <v>268</v>
      </c>
      <c r="D177" s="98"/>
      <c r="E177" s="78"/>
    </row>
    <row r="178" spans="1:5" x14ac:dyDescent="0.2">
      <c r="A178" s="109">
        <v>142</v>
      </c>
      <c r="B178" s="76" t="s">
        <v>269</v>
      </c>
      <c r="C178" s="77" t="s">
        <v>270</v>
      </c>
      <c r="D178" s="98"/>
      <c r="E178" s="78"/>
    </row>
    <row r="179" spans="1:5" x14ac:dyDescent="0.2">
      <c r="A179" s="145"/>
      <c r="B179" s="145"/>
      <c r="C179" s="145"/>
      <c r="D179" s="145"/>
      <c r="E179" s="145"/>
    </row>
    <row r="180" spans="1:5" x14ac:dyDescent="0.2">
      <c r="A180" s="83"/>
      <c r="B180" s="146" t="s">
        <v>271</v>
      </c>
      <c r="C180" s="146"/>
      <c r="D180" s="80">
        <f>SUM(D142:D178)</f>
        <v>0</v>
      </c>
      <c r="E180" s="80"/>
    </row>
    <row r="181" spans="1:5" x14ac:dyDescent="0.2">
      <c r="A181" s="145"/>
      <c r="B181" s="145"/>
      <c r="C181" s="145"/>
      <c r="D181" s="145"/>
      <c r="E181" s="145"/>
    </row>
    <row r="182" spans="1:5" x14ac:dyDescent="0.2">
      <c r="A182" s="83"/>
      <c r="B182" s="146" t="s">
        <v>272</v>
      </c>
      <c r="C182" s="146"/>
      <c r="D182" s="146"/>
      <c r="E182" s="146"/>
    </row>
    <row r="183" spans="1:5" x14ac:dyDescent="0.2">
      <c r="A183" s="145"/>
      <c r="B183" s="145"/>
      <c r="C183" s="145"/>
      <c r="D183" s="145"/>
      <c r="E183" s="145"/>
    </row>
    <row r="184" spans="1:5" x14ac:dyDescent="0.2">
      <c r="A184" s="57">
        <v>143</v>
      </c>
      <c r="B184" s="76" t="s">
        <v>273</v>
      </c>
      <c r="C184" s="77" t="s">
        <v>274</v>
      </c>
      <c r="D184" s="98"/>
      <c r="E184" s="78"/>
    </row>
    <row r="185" spans="1:5" x14ac:dyDescent="0.2">
      <c r="A185" s="57">
        <v>144</v>
      </c>
      <c r="B185" s="76" t="s">
        <v>273</v>
      </c>
      <c r="C185" s="77" t="s">
        <v>274</v>
      </c>
      <c r="D185" s="98"/>
      <c r="E185" s="78"/>
    </row>
    <row r="186" spans="1:5" x14ac:dyDescent="0.2">
      <c r="A186" s="145"/>
      <c r="B186" s="145"/>
      <c r="C186" s="145"/>
      <c r="D186" s="145"/>
      <c r="E186" s="145"/>
    </row>
    <row r="187" spans="1:5" x14ac:dyDescent="0.2">
      <c r="A187" s="83"/>
      <c r="B187" s="146" t="s">
        <v>275</v>
      </c>
      <c r="C187" s="146"/>
      <c r="D187" s="80">
        <f>SUM(D184:D185)</f>
        <v>0</v>
      </c>
      <c r="E187" s="80"/>
    </row>
    <row r="189" spans="1:5" x14ac:dyDescent="0.2">
      <c r="B189" s="146" t="s">
        <v>276</v>
      </c>
      <c r="C189" s="146"/>
      <c r="D189" s="85">
        <f>SUM(D187+D180+D138+D30)</f>
        <v>0</v>
      </c>
      <c r="E189" s="85">
        <f>SUM(E103+E65+E53)</f>
        <v>0</v>
      </c>
    </row>
  </sheetData>
  <mergeCells count="40">
    <mergeCell ref="A1:E1"/>
    <mergeCell ref="A2:E2"/>
    <mergeCell ref="A4:E4"/>
    <mergeCell ref="A5:B5"/>
    <mergeCell ref="A7:B7"/>
    <mergeCell ref="A3:E3"/>
    <mergeCell ref="A10:E10"/>
    <mergeCell ref="A12:E12"/>
    <mergeCell ref="B13:E13"/>
    <mergeCell ref="A14:E14"/>
    <mergeCell ref="B30:C30"/>
    <mergeCell ref="A31:E31"/>
    <mergeCell ref="B32:E32"/>
    <mergeCell ref="A33:E33"/>
    <mergeCell ref="B53:C53"/>
    <mergeCell ref="A54:E54"/>
    <mergeCell ref="B55:E55"/>
    <mergeCell ref="A56:E56"/>
    <mergeCell ref="B65:C65"/>
    <mergeCell ref="A66:E66"/>
    <mergeCell ref="B67:E67"/>
    <mergeCell ref="A68:E68"/>
    <mergeCell ref="A102:E102"/>
    <mergeCell ref="B103:C103"/>
    <mergeCell ref="A104:E104"/>
    <mergeCell ref="B105:E105"/>
    <mergeCell ref="A106:E106"/>
    <mergeCell ref="A137:E137"/>
    <mergeCell ref="B138:C138"/>
    <mergeCell ref="A139:E139"/>
    <mergeCell ref="B140:E140"/>
    <mergeCell ref="A141:E141"/>
    <mergeCell ref="A179:E179"/>
    <mergeCell ref="A186:E186"/>
    <mergeCell ref="B187:C187"/>
    <mergeCell ref="B189:C189"/>
    <mergeCell ref="B180:C180"/>
    <mergeCell ref="A181:E181"/>
    <mergeCell ref="B182:E182"/>
    <mergeCell ref="A183:E183"/>
  </mergeCells>
  <phoneticPr fontId="3" type="noConversion"/>
  <pageMargins left="0.25" right="0.25" top="0.2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activeCell="G10" sqref="G10:H10"/>
    </sheetView>
  </sheetViews>
  <sheetFormatPr defaultRowHeight="12.75" x14ac:dyDescent="0.2"/>
  <cols>
    <col min="1" max="1" width="18.28515625" customWidth="1"/>
    <col min="2" max="2" width="16.140625" customWidth="1"/>
    <col min="3" max="3" width="5.5703125" customWidth="1"/>
    <col min="4" max="4" width="12.42578125" customWidth="1"/>
    <col min="5" max="5" width="16" customWidth="1"/>
    <col min="6" max="6" width="4.5703125" customWidth="1"/>
    <col min="7" max="7" width="15" customWidth="1"/>
    <col min="8" max="8" width="16.140625" customWidth="1"/>
  </cols>
  <sheetData>
    <row r="1" spans="1:8" x14ac:dyDescent="0.2">
      <c r="A1" s="155" t="s">
        <v>416</v>
      </c>
      <c r="B1" s="155"/>
      <c r="C1" s="155"/>
      <c r="D1" s="155"/>
      <c r="E1" s="155"/>
      <c r="F1" s="155"/>
      <c r="G1" s="155"/>
      <c r="H1" s="155"/>
    </row>
    <row r="3" spans="1:8" x14ac:dyDescent="0.2">
      <c r="A3" s="151" t="s">
        <v>417</v>
      </c>
      <c r="B3" s="151"/>
      <c r="D3" s="151" t="s">
        <v>418</v>
      </c>
      <c r="E3" s="151"/>
      <c r="G3" s="151" t="s">
        <v>419</v>
      </c>
      <c r="H3" s="151"/>
    </row>
    <row r="4" spans="1:8" x14ac:dyDescent="0.2">
      <c r="A4" s="41" t="s">
        <v>420</v>
      </c>
      <c r="B4" s="91"/>
      <c r="D4" s="41" t="s">
        <v>421</v>
      </c>
      <c r="E4" s="91"/>
      <c r="G4" s="41" t="s">
        <v>440</v>
      </c>
      <c r="H4" s="91"/>
    </row>
    <row r="5" spans="1:8" x14ac:dyDescent="0.2">
      <c r="A5" s="41" t="s">
        <v>422</v>
      </c>
      <c r="B5" s="91"/>
      <c r="D5" s="41" t="s">
        <v>422</v>
      </c>
      <c r="E5" s="91"/>
      <c r="G5" s="41" t="s">
        <v>422</v>
      </c>
      <c r="H5" s="92"/>
    </row>
    <row r="6" spans="1:8" x14ac:dyDescent="0.2">
      <c r="A6" s="41"/>
      <c r="B6" s="42"/>
      <c r="D6" s="41"/>
      <c r="E6" s="41"/>
      <c r="G6" s="41"/>
      <c r="H6" s="41"/>
    </row>
    <row r="7" spans="1:8" x14ac:dyDescent="0.2">
      <c r="A7" s="43" t="s">
        <v>423</v>
      </c>
      <c r="B7" s="42">
        <f>SUM(B4:B6)</f>
        <v>0</v>
      </c>
      <c r="D7" s="41" t="s">
        <v>424</v>
      </c>
      <c r="E7" s="42">
        <f>SUM(E4+E5)</f>
        <v>0</v>
      </c>
      <c r="G7" s="41" t="s">
        <v>424</v>
      </c>
      <c r="H7" s="44">
        <f>SUM(H4:H6)</f>
        <v>0</v>
      </c>
    </row>
    <row r="8" spans="1:8" x14ac:dyDescent="0.2">
      <c r="A8" t="s">
        <v>425</v>
      </c>
    </row>
    <row r="9" spans="1:8" x14ac:dyDescent="0.2">
      <c r="A9" t="s">
        <v>425</v>
      </c>
      <c r="B9" t="s">
        <v>425</v>
      </c>
      <c r="G9" s="151" t="s">
        <v>426</v>
      </c>
      <c r="H9" s="151"/>
    </row>
    <row r="10" spans="1:8" x14ac:dyDescent="0.2">
      <c r="A10" s="151" t="s">
        <v>427</v>
      </c>
      <c r="B10" s="151"/>
      <c r="D10" s="152"/>
      <c r="E10" s="152"/>
      <c r="F10" s="4"/>
      <c r="G10" s="153">
        <f>'FC1-A'!E84</f>
        <v>0</v>
      </c>
      <c r="H10" s="154"/>
    </row>
    <row r="11" spans="1:8" x14ac:dyDescent="0.2">
      <c r="A11" s="41" t="s">
        <v>417</v>
      </c>
      <c r="B11" s="44">
        <f>B7/2</f>
        <v>0</v>
      </c>
      <c r="D11" s="45"/>
      <c r="E11" s="46"/>
      <c r="F11" s="4"/>
      <c r="G11" s="45"/>
      <c r="H11" s="46"/>
    </row>
    <row r="12" spans="1:8" x14ac:dyDescent="0.2">
      <c r="A12" s="41" t="s">
        <v>418</v>
      </c>
      <c r="B12" s="44">
        <f>E7</f>
        <v>0</v>
      </c>
      <c r="D12" s="45"/>
      <c r="E12" s="47"/>
      <c r="F12" s="4"/>
      <c r="G12" s="45"/>
      <c r="H12" s="46"/>
    </row>
    <row r="13" spans="1:8" x14ac:dyDescent="0.2">
      <c r="A13" s="41" t="s">
        <v>419</v>
      </c>
      <c r="B13" s="44">
        <f>H7/4</f>
        <v>0</v>
      </c>
      <c r="D13" s="48"/>
      <c r="E13" s="49"/>
      <c r="F13" s="4"/>
      <c r="G13" s="4"/>
      <c r="H13" s="46"/>
    </row>
    <row r="14" spans="1:8" x14ac:dyDescent="0.2">
      <c r="A14" s="50" t="s">
        <v>426</v>
      </c>
      <c r="B14" s="42">
        <f>G10/4</f>
        <v>0</v>
      </c>
      <c r="D14" s="4"/>
      <c r="E14" s="4"/>
      <c r="F14" s="4"/>
      <c r="G14" s="45"/>
      <c r="H14" s="46"/>
    </row>
    <row r="15" spans="1:8" x14ac:dyDescent="0.2">
      <c r="A15" s="41" t="s">
        <v>428</v>
      </c>
      <c r="B15" s="44">
        <f>SUM(B11:B14)</f>
        <v>0</v>
      </c>
      <c r="D15" s="4"/>
      <c r="E15" s="4"/>
      <c r="F15" s="4"/>
      <c r="G15" s="45"/>
      <c r="H15" s="46"/>
    </row>
    <row r="16" spans="1:8" x14ac:dyDescent="0.2">
      <c r="D16" s="4"/>
      <c r="E16" s="4"/>
      <c r="F16" s="4"/>
      <c r="G16" s="45"/>
      <c r="H16" s="46"/>
    </row>
    <row r="17" spans="1:8" x14ac:dyDescent="0.2">
      <c r="D17" s="4"/>
      <c r="E17" s="4"/>
      <c r="F17" s="4"/>
      <c r="G17" s="45"/>
      <c r="H17" s="51"/>
    </row>
    <row r="18" spans="1:8" x14ac:dyDescent="0.2">
      <c r="A18" s="150" t="s">
        <v>429</v>
      </c>
      <c r="B18" s="150"/>
      <c r="C18" s="150"/>
      <c r="D18" s="150"/>
      <c r="E18" s="150"/>
      <c r="F18" s="150"/>
      <c r="G18" s="150"/>
      <c r="H18" s="150"/>
    </row>
    <row r="19" spans="1:8" x14ac:dyDescent="0.2">
      <c r="A19" s="150" t="s">
        <v>430</v>
      </c>
      <c r="B19" s="150"/>
      <c r="C19" s="150"/>
      <c r="D19" s="150"/>
      <c r="E19" s="150"/>
      <c r="F19" s="150"/>
      <c r="G19" s="150"/>
      <c r="H19" s="150"/>
    </row>
    <row r="20" spans="1:8" x14ac:dyDescent="0.2">
      <c r="A20" s="150" t="s">
        <v>431</v>
      </c>
      <c r="B20" s="150"/>
      <c r="C20" s="150"/>
      <c r="D20" s="150"/>
      <c r="E20" s="150"/>
      <c r="F20" s="150"/>
      <c r="G20" s="150"/>
      <c r="H20" s="150"/>
    </row>
  </sheetData>
  <mergeCells count="11">
    <mergeCell ref="A1:H1"/>
    <mergeCell ref="A3:B3"/>
    <mergeCell ref="D3:E3"/>
    <mergeCell ref="G3:H3"/>
    <mergeCell ref="A18:H18"/>
    <mergeCell ref="A19:H19"/>
    <mergeCell ref="A20:H20"/>
    <mergeCell ref="G9:H9"/>
    <mergeCell ref="A10:B10"/>
    <mergeCell ref="D10:E10"/>
    <mergeCell ref="G10:H10"/>
  </mergeCells>
  <phoneticPr fontId="3" type="noConversion"/>
  <pageMargins left="0.25" right="0.2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SN Program Analysis Sheet</vt:lpstr>
      <vt:lpstr>Month Operating Balance Calc</vt:lpstr>
      <vt:lpstr>FC1-A</vt:lpstr>
      <vt:lpstr>Meal Equivalents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jchatman</dc:creator>
  <cp:lastModifiedBy>Janet Williams Johnson</cp:lastModifiedBy>
  <cp:lastPrinted>2022-11-01T19:02:37Z</cp:lastPrinted>
  <dcterms:created xsi:type="dcterms:W3CDTF">2010-08-11T16:07:57Z</dcterms:created>
  <dcterms:modified xsi:type="dcterms:W3CDTF">2022-11-02T12:47:41Z</dcterms:modified>
</cp:coreProperties>
</file>