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BS\INFOANALYSIS\SalAnal\2024 Folder\SL 2023-134, sec. 7A.4(g)\Guidance\"/>
    </mc:Choice>
  </mc:AlternateContent>
  <xr:revisionPtr revIDLastSave="0" documentId="13_ncr:1_{C8610501-4480-4E12-99B9-EB5E626C7BF9}" xr6:coauthVersionLast="47" xr6:coauthVersionMax="47" xr10:uidLastSave="{00000000-0000-0000-0000-000000000000}"/>
  <bookViews>
    <workbookView xWindow="3768" yWindow="192" windowWidth="17280" windowHeight="11832" xr2:uid="{C4D6E71C-500B-4AE0-B1B8-0E9C3CEC7A02}"/>
  </bookViews>
  <sheets>
    <sheet name="Generic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9" l="1"/>
  <c r="G18" i="9"/>
  <c r="G16" i="9"/>
  <c r="G14" i="9"/>
  <c r="G12" i="9"/>
  <c r="G11" i="9"/>
  <c r="F20" i="9"/>
  <c r="G8" i="9"/>
  <c r="G6" i="9"/>
  <c r="G5" i="9"/>
</calcChain>
</file>

<file path=xl/sharedStrings.xml><?xml version="1.0" encoding="utf-8"?>
<sst xmlns="http://schemas.openxmlformats.org/spreadsheetml/2006/main" count="33" uniqueCount="24">
  <si>
    <t>Fund 1</t>
  </si>
  <si>
    <t>Fund 2</t>
  </si>
  <si>
    <t>Fund 3</t>
  </si>
  <si>
    <t>Object 181 used for certified teachers &amp; IS supplement</t>
  </si>
  <si>
    <t>Fund 8</t>
  </si>
  <si>
    <t>Total</t>
  </si>
  <si>
    <t>Total Salary expended</t>
  </si>
  <si>
    <t>Supplant Factor</t>
  </si>
  <si>
    <t>Base Year 2020-21</t>
  </si>
  <si>
    <t>Most recent fiscal year ended</t>
  </si>
  <si>
    <t>Not relevant</t>
  </si>
  <si>
    <t>Maintenance of Effort</t>
  </si>
  <si>
    <t>Actual Effort</t>
  </si>
  <si>
    <t>Supplant Factor * CY salary expenditures * 95%</t>
  </si>
  <si>
    <t>Example of Supplant Calculation</t>
  </si>
  <si>
    <t>Purpose 51XX to 53XX not 5360/5350.  Plus 5810, 5830, 5840, 5860</t>
  </si>
  <si>
    <t xml:space="preserve">    </t>
  </si>
  <si>
    <t>Object 121,123,127,131,132,133,134,135,129,124</t>
  </si>
  <si>
    <t>Certified teachers &amp; IS supplements</t>
  </si>
  <si>
    <t>Note 1</t>
  </si>
  <si>
    <t>For the above calculation the following purpose objects were used for supplements</t>
  </si>
  <si>
    <t>Object 181</t>
  </si>
  <si>
    <t>Any expenditures that are NOT for certified teachers &amp; instructional support should be excluded from the calculation.  Eg. supplements for classified employees.</t>
  </si>
  <si>
    <t>For the above calculation the following purpose objects were used for the certified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</si>
</sst>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0" fontId="0" fillId="0" borderId="0" xfId="1" applyNumberFormat="1" applyFont="1" applyBorder="1"/>
    <xf numFmtId="164" fontId="0" fillId="0" borderId="0" xfId="2" applyNumberFormat="1" applyFont="1" applyBorder="1"/>
    <xf numFmtId="6" fontId="0" fillId="0" borderId="0" xfId="0" applyNumberFormat="1"/>
    <xf numFmtId="164" fontId="0" fillId="0" borderId="0" xfId="2" applyNumberFormat="1" applyFont="1"/>
    <xf numFmtId="0" fontId="3" fillId="0" borderId="0" xfId="0" applyFont="1"/>
    <xf numFmtId="9" fontId="0" fillId="0" borderId="0" xfId="0" applyNumberFormat="1"/>
    <xf numFmtId="10" fontId="2" fillId="0" borderId="1" xfId="1" applyNumberFormat="1" applyFont="1" applyBorder="1"/>
    <xf numFmtId="0" fontId="2" fillId="0" borderId="0" xfId="0" applyFont="1"/>
    <xf numFmtId="0" fontId="4" fillId="0" borderId="0" xfId="0" applyFont="1" applyAlignment="1">
      <alignment vertical="center"/>
    </xf>
    <xf numFmtId="164" fontId="0" fillId="0" borderId="0" xfId="0" applyNumberFormat="1"/>
    <xf numFmtId="164" fontId="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28AE-2805-4584-BD8A-1D7DEED5E02F}">
  <dimension ref="A1:H31"/>
  <sheetViews>
    <sheetView tabSelected="1" topLeftCell="A13" workbookViewId="0">
      <selection activeCell="D25" sqref="D25"/>
    </sheetView>
  </sheetViews>
  <sheetFormatPr defaultRowHeight="14.4" x14ac:dyDescent="0.3"/>
  <cols>
    <col min="1" max="1" width="4" bestFit="1" customWidth="1"/>
    <col min="2" max="2" width="25.44140625" bestFit="1" customWidth="1"/>
    <col min="3" max="3" width="13.77734375" bestFit="1" customWidth="1"/>
    <col min="4" max="4" width="14.21875" bestFit="1" customWidth="1"/>
    <col min="5" max="5" width="11.6640625" bestFit="1" customWidth="1"/>
    <col min="6" max="6" width="15.77734375" bestFit="1" customWidth="1"/>
    <col min="7" max="7" width="13.6640625" bestFit="1" customWidth="1"/>
    <col min="8" max="8" width="13.21875" bestFit="1" customWidth="1"/>
    <col min="9" max="9" width="11.5546875" bestFit="1" customWidth="1"/>
    <col min="10" max="10" width="14.109375" bestFit="1" customWidth="1"/>
    <col min="11" max="11" width="10.44140625" bestFit="1" customWidth="1"/>
    <col min="12" max="12" width="1.5546875" customWidth="1"/>
    <col min="13" max="13" width="10.5546875" bestFit="1" customWidth="1"/>
    <col min="14" max="14" width="11.5546875" bestFit="1" customWidth="1"/>
    <col min="15" max="15" width="10.5546875" bestFit="1" customWidth="1"/>
    <col min="16" max="17" width="9" bestFit="1" customWidth="1"/>
    <col min="18" max="19" width="10.5546875" bestFit="1" customWidth="1"/>
    <col min="20" max="20" width="11.5546875" bestFit="1" customWidth="1"/>
    <col min="21" max="21" width="11" customWidth="1"/>
    <col min="22" max="22" width="2.88671875" customWidth="1"/>
    <col min="23" max="23" width="10.21875" bestFit="1" customWidth="1"/>
    <col min="24" max="24" width="11.5546875" bestFit="1" customWidth="1"/>
    <col min="25" max="25" width="10.21875" bestFit="1" customWidth="1"/>
    <col min="26" max="26" width="10.88671875" customWidth="1"/>
    <col min="27" max="27" width="8.5546875" bestFit="1" customWidth="1"/>
  </cols>
  <sheetData>
    <row r="1" spans="1:8" x14ac:dyDescent="0.3">
      <c r="B1" s="5" t="s">
        <v>14</v>
      </c>
    </row>
    <row r="3" spans="1:8" x14ac:dyDescent="0.3">
      <c r="A3" s="5" t="s">
        <v>8</v>
      </c>
    </row>
    <row r="4" spans="1:8" x14ac:dyDescent="0.3">
      <c r="C4" s="12" t="s">
        <v>0</v>
      </c>
      <c r="D4" s="12" t="s">
        <v>1</v>
      </c>
      <c r="E4" s="12" t="s">
        <v>4</v>
      </c>
      <c r="F4" s="12" t="s">
        <v>2</v>
      </c>
      <c r="G4" s="12" t="s">
        <v>5</v>
      </c>
    </row>
    <row r="5" spans="1:8" x14ac:dyDescent="0.3">
      <c r="B5" t="s">
        <v>18</v>
      </c>
      <c r="C5" s="2" t="s">
        <v>10</v>
      </c>
      <c r="D5" s="2">
        <v>1836095</v>
      </c>
      <c r="E5" s="2">
        <v>250000</v>
      </c>
      <c r="F5" s="2">
        <v>270397.5</v>
      </c>
      <c r="G5" s="2">
        <f>D5+E5+F5</f>
        <v>2356492.5</v>
      </c>
      <c r="H5" t="s">
        <v>19</v>
      </c>
    </row>
    <row r="6" spans="1:8" x14ac:dyDescent="0.3">
      <c r="B6" t="s">
        <v>6</v>
      </c>
      <c r="C6" s="2">
        <v>53302033.390000001</v>
      </c>
      <c r="D6" s="2">
        <v>194638.64</v>
      </c>
      <c r="E6" s="2">
        <v>0</v>
      </c>
      <c r="F6" s="2">
        <v>2586211.3199999998</v>
      </c>
      <c r="G6" s="2">
        <f>SUM(C6:F6)</f>
        <v>56082883.350000001</v>
      </c>
    </row>
    <row r="7" spans="1:8" ht="15" thickBot="1" x14ac:dyDescent="0.35">
      <c r="C7" s="2"/>
      <c r="D7" s="2"/>
      <c r="E7" s="2"/>
      <c r="F7" s="2"/>
      <c r="G7" s="2"/>
    </row>
    <row r="8" spans="1:8" ht="15" thickBot="1" x14ac:dyDescent="0.35">
      <c r="B8" t="s">
        <v>7</v>
      </c>
      <c r="C8" s="2"/>
      <c r="D8" s="2"/>
      <c r="E8" s="2"/>
      <c r="F8" s="2"/>
      <c r="G8" s="7">
        <f>G5/G6</f>
        <v>4.201803401037154E-2</v>
      </c>
    </row>
    <row r="9" spans="1:8" x14ac:dyDescent="0.3">
      <c r="C9" s="4"/>
      <c r="D9" s="4"/>
      <c r="E9" s="4"/>
      <c r="F9" s="4"/>
      <c r="G9" s="4"/>
    </row>
    <row r="10" spans="1:8" x14ac:dyDescent="0.3">
      <c r="A10" s="5" t="s">
        <v>9</v>
      </c>
      <c r="C10" s="12" t="s">
        <v>0</v>
      </c>
      <c r="D10" s="12" t="s">
        <v>1</v>
      </c>
      <c r="E10" s="12" t="s">
        <v>4</v>
      </c>
      <c r="F10" s="12" t="s">
        <v>2</v>
      </c>
      <c r="G10" s="12" t="s">
        <v>5</v>
      </c>
    </row>
    <row r="11" spans="1:8" x14ac:dyDescent="0.3">
      <c r="B11" t="s">
        <v>3</v>
      </c>
      <c r="C11" s="2" t="s">
        <v>10</v>
      </c>
      <c r="D11" s="2">
        <v>1699743</v>
      </c>
      <c r="E11" s="2">
        <v>300000</v>
      </c>
      <c r="F11" s="2">
        <v>302373.83</v>
      </c>
      <c r="G11" s="2">
        <f>D11+E11+F11</f>
        <v>2302116.83</v>
      </c>
    </row>
    <row r="12" spans="1:8" x14ac:dyDescent="0.3">
      <c r="B12" t="s">
        <v>6</v>
      </c>
      <c r="C12" s="2">
        <v>56190481</v>
      </c>
      <c r="D12" s="2">
        <v>74344</v>
      </c>
      <c r="E12" s="2">
        <v>0</v>
      </c>
      <c r="F12" s="2">
        <v>4236593</v>
      </c>
      <c r="G12" s="2">
        <f>SUM(C12:F12)</f>
        <v>60501418</v>
      </c>
    </row>
    <row r="13" spans="1:8" x14ac:dyDescent="0.3">
      <c r="C13" s="2"/>
      <c r="D13" s="2"/>
      <c r="E13" s="2"/>
      <c r="F13" s="2"/>
      <c r="G13" s="2"/>
    </row>
    <row r="14" spans="1:8" x14ac:dyDescent="0.3">
      <c r="G14" s="1">
        <f>G11/G12</f>
        <v>3.8050626020038079E-2</v>
      </c>
    </row>
    <row r="16" spans="1:8" x14ac:dyDescent="0.3">
      <c r="B16" t="s">
        <v>11</v>
      </c>
      <c r="C16" t="s">
        <v>13</v>
      </c>
      <c r="F16" s="6">
        <v>0.95</v>
      </c>
      <c r="G16" s="3">
        <f>G12*F16*G8</f>
        <v>2415043.1072397195</v>
      </c>
    </row>
    <row r="17" spans="1:7" x14ac:dyDescent="0.3">
      <c r="G17" s="3"/>
    </row>
    <row r="18" spans="1:7" x14ac:dyDescent="0.3">
      <c r="B18" t="s">
        <v>12</v>
      </c>
      <c r="G18" s="10">
        <f>G11</f>
        <v>2302116.83</v>
      </c>
    </row>
    <row r="20" spans="1:7" x14ac:dyDescent="0.3">
      <c r="F20" s="8" t="str">
        <f>IF(G20&lt;0,"Supplant","No Supplant")</f>
        <v>Supplant</v>
      </c>
      <c r="G20" s="11">
        <f>G18-G16</f>
        <v>-112926.27723971941</v>
      </c>
    </row>
    <row r="23" spans="1:7" x14ac:dyDescent="0.3">
      <c r="A23" t="s">
        <v>19</v>
      </c>
      <c r="B23" s="9"/>
    </row>
    <row r="24" spans="1:7" x14ac:dyDescent="0.3">
      <c r="B24" s="13" t="s">
        <v>23</v>
      </c>
    </row>
    <row r="25" spans="1:7" x14ac:dyDescent="0.3">
      <c r="C25" s="13" t="s">
        <v>15</v>
      </c>
    </row>
    <row r="26" spans="1:7" x14ac:dyDescent="0.3">
      <c r="B26" s="13" t="s">
        <v>16</v>
      </c>
      <c r="C26" s="13" t="s">
        <v>17</v>
      </c>
    </row>
    <row r="27" spans="1:7" x14ac:dyDescent="0.3">
      <c r="B27" s="13" t="s">
        <v>20</v>
      </c>
      <c r="C27" s="13"/>
    </row>
    <row r="28" spans="1:7" x14ac:dyDescent="0.3">
      <c r="C28" s="13" t="s">
        <v>15</v>
      </c>
    </row>
    <row r="29" spans="1:7" x14ac:dyDescent="0.3">
      <c r="C29" s="13" t="s">
        <v>21</v>
      </c>
    </row>
    <row r="31" spans="1:7" ht="47.4" customHeight="1" x14ac:dyDescent="0.3">
      <c r="B31" s="14" t="s">
        <v>22</v>
      </c>
      <c r="C31" s="14"/>
      <c r="D31" s="14"/>
      <c r="E31" s="14"/>
      <c r="F31" s="14"/>
      <c r="G31" s="14"/>
    </row>
  </sheetData>
  <mergeCells count="1">
    <mergeCell ref="B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Generic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Craver</dc:creator>
  <cp:lastModifiedBy>Alexis Schauss</cp:lastModifiedBy>
  <dcterms:created xsi:type="dcterms:W3CDTF">2024-03-13T15:32:52Z</dcterms:created>
  <dcterms:modified xsi:type="dcterms:W3CDTF">2024-05-14T13:14:09Z</dcterms:modified>
</cp:coreProperties>
</file>