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Q:\Bud\School Allotments\Planning Allot 2025-26\Allotment State FY26\Planning Web Docs\WEB Documents to Post\"/>
    </mc:Choice>
  </mc:AlternateContent>
  <xr:revisionPtr revIDLastSave="0" documentId="13_ncr:1_{1705F2C7-2FFB-4A9E-A346-9AA7C40631DC}" xr6:coauthVersionLast="47" xr6:coauthVersionMax="47" xr10:uidLastSave="{00000000-0000-0000-0000-000000000000}"/>
  <bookViews>
    <workbookView xWindow="-57720" yWindow="-120" windowWidth="29040" windowHeight="15720" tabRatio="931" xr2:uid="{00000000-000D-0000-FFFF-FFFF00000000}"/>
  </bookViews>
  <sheets>
    <sheet name="Allotted 2025-26 Detail" sheetId="24" r:id="rId1"/>
    <sheet name="Nash Edgecombe Demerge" sheetId="30" state="hidden" r:id="rId2"/>
  </sheets>
  <definedNames>
    <definedName name="_Fill" hidden="1">#REF!</definedName>
    <definedName name="_xlnm._FilterDatabase" localSheetId="0" hidden="1">'Allotted 2025-26 Detail'!$B$123:$T$340</definedName>
    <definedName name="_xlnm._FilterDatabase" localSheetId="1" hidden="1">'Nash Edgecombe Demerge'!$A$3:$AE$11</definedName>
    <definedName name="_xlnm._FilterDatabase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BASIC1">#REF!</definedName>
    <definedName name="BASIC2">#REF!</definedName>
    <definedName name="BASIC3">#REF!</definedName>
    <definedName name="BASIC4">#REF!</definedName>
    <definedName name="CONT1">#REF!</definedName>
    <definedName name="CONT2">#REF!</definedName>
    <definedName name="CONT3">#REF!</definedName>
    <definedName name="DUPS_CS">#REF!</definedName>
    <definedName name="DUPS_LEA">#REF!</definedName>
    <definedName name="PAGE1">#REF!</definedName>
    <definedName name="PAGE2">#REF!</definedName>
    <definedName name="PAGE3">#REF!</definedName>
    <definedName name="_xlnm.Print_Area" localSheetId="0">'Allotted 2025-26 Detail'!$C$1:$R$340</definedName>
    <definedName name="_xlnm.Print_Area" localSheetId="1">'Nash Edgecombe Demerge'!$A$1:$P$11</definedName>
    <definedName name="_xlnm.Print_Area">#REF!</definedName>
    <definedName name="PRINT_AREA_MI">#REF!</definedName>
    <definedName name="_xlnm.Print_Titles" localSheetId="0">'Allotted 2025-26 Detail'!$1:$6</definedName>
    <definedName name="_xlnm.Print_Titles" localSheetId="1">'Nash Edgecombe Demerge'!$1:$2</definedName>
    <definedName name="qryChildrenAge5_17_Step_01">#REF!</definedName>
    <definedName name="qryMaster_Step02">#REF!</definedName>
    <definedName name="qryPoverty_Step_0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55" i="24" l="1"/>
  <c r="R353" i="24" l="1"/>
  <c r="R251" i="24"/>
  <c r="R268" i="24" l="1"/>
  <c r="F339" i="24"/>
  <c r="G339" i="24"/>
  <c r="H339" i="24"/>
  <c r="I339" i="24"/>
  <c r="J339" i="24"/>
  <c r="K339" i="24"/>
  <c r="L339" i="24"/>
  <c r="M339" i="24"/>
  <c r="N339" i="24"/>
  <c r="O339" i="24"/>
  <c r="P339" i="24"/>
  <c r="Q339" i="24"/>
  <c r="E339" i="24"/>
  <c r="R124" i="24"/>
  <c r="R125" i="24"/>
  <c r="R126" i="24"/>
  <c r="R127" i="24"/>
  <c r="R128" i="24"/>
  <c r="R129" i="24"/>
  <c r="R130" i="24"/>
  <c r="R131" i="24"/>
  <c r="R132" i="24"/>
  <c r="R133" i="24"/>
  <c r="R134" i="24"/>
  <c r="R135" i="24"/>
  <c r="R136" i="24"/>
  <c r="R137" i="24"/>
  <c r="R138" i="24"/>
  <c r="R139" i="24"/>
  <c r="R140" i="24"/>
  <c r="R141" i="24"/>
  <c r="R142" i="24"/>
  <c r="R143" i="24"/>
  <c r="R144" i="24"/>
  <c r="R145" i="24"/>
  <c r="R146" i="24"/>
  <c r="R147" i="24"/>
  <c r="R148" i="24"/>
  <c r="R149" i="24"/>
  <c r="R150" i="24"/>
  <c r="R151" i="24"/>
  <c r="R152" i="24"/>
  <c r="R153" i="24"/>
  <c r="R154" i="24"/>
  <c r="R155" i="24"/>
  <c r="R156" i="24"/>
  <c r="R157" i="24"/>
  <c r="R158" i="24"/>
  <c r="R159" i="24"/>
  <c r="R160" i="24"/>
  <c r="R161" i="24"/>
  <c r="R162" i="24"/>
  <c r="R163" i="24"/>
  <c r="R164" i="24"/>
  <c r="R165" i="24"/>
  <c r="R166" i="24"/>
  <c r="R167" i="24"/>
  <c r="R168" i="24"/>
  <c r="R169" i="24"/>
  <c r="R170" i="24"/>
  <c r="R171" i="24"/>
  <c r="R172" i="24"/>
  <c r="R173" i="24"/>
  <c r="R174" i="24"/>
  <c r="R175" i="24"/>
  <c r="R176" i="24"/>
  <c r="R177" i="24"/>
  <c r="R178" i="24"/>
  <c r="R179" i="24"/>
  <c r="R180" i="24"/>
  <c r="R181" i="24"/>
  <c r="R182" i="24"/>
  <c r="R183" i="24"/>
  <c r="R184" i="24"/>
  <c r="R185" i="24"/>
  <c r="R186" i="24"/>
  <c r="R187" i="24"/>
  <c r="R188" i="24"/>
  <c r="R189" i="24"/>
  <c r="R190" i="24"/>
  <c r="R191" i="24"/>
  <c r="R192" i="24"/>
  <c r="R193" i="24"/>
  <c r="R194" i="24"/>
  <c r="R195" i="24"/>
  <c r="R196" i="24"/>
  <c r="R197" i="24"/>
  <c r="R198" i="24"/>
  <c r="R199" i="24"/>
  <c r="R200" i="24"/>
  <c r="R201" i="24"/>
  <c r="R202" i="24"/>
  <c r="R203" i="24"/>
  <c r="R204" i="24"/>
  <c r="R205" i="24"/>
  <c r="R206" i="24"/>
  <c r="R207" i="24"/>
  <c r="R208" i="24"/>
  <c r="R209" i="24"/>
  <c r="R210" i="24"/>
  <c r="R211" i="24"/>
  <c r="R212" i="24"/>
  <c r="R213" i="24"/>
  <c r="R214" i="24"/>
  <c r="R215" i="24"/>
  <c r="R216" i="24"/>
  <c r="R217" i="24"/>
  <c r="R218" i="24"/>
  <c r="R219" i="24"/>
  <c r="R220" i="24"/>
  <c r="R221" i="24"/>
  <c r="R222" i="24"/>
  <c r="R223" i="24"/>
  <c r="R224" i="24"/>
  <c r="R225" i="24"/>
  <c r="R226" i="24"/>
  <c r="R227" i="24"/>
  <c r="R228" i="24"/>
  <c r="R229" i="24"/>
  <c r="R230" i="24"/>
  <c r="R231" i="24"/>
  <c r="R232" i="24"/>
  <c r="R233" i="24"/>
  <c r="R234" i="24"/>
  <c r="R235" i="24"/>
  <c r="R236" i="24"/>
  <c r="R237" i="24"/>
  <c r="R238" i="24"/>
  <c r="R239" i="24"/>
  <c r="R240" i="24"/>
  <c r="R241" i="24"/>
  <c r="R242" i="24"/>
  <c r="R243" i="24"/>
  <c r="R244" i="24"/>
  <c r="R245" i="24"/>
  <c r="R246" i="24"/>
  <c r="R247" i="24"/>
  <c r="R248" i="24"/>
  <c r="R249" i="24"/>
  <c r="R250" i="24"/>
  <c r="R252" i="24"/>
  <c r="R253" i="24"/>
  <c r="R254" i="24"/>
  <c r="R255" i="24"/>
  <c r="R256" i="24"/>
  <c r="R257" i="24"/>
  <c r="R258" i="24"/>
  <c r="R259" i="24"/>
  <c r="R260" i="24"/>
  <c r="R261" i="24"/>
  <c r="R262" i="24"/>
  <c r="R263" i="24"/>
  <c r="R264" i="24"/>
  <c r="R265" i="24"/>
  <c r="R266" i="24"/>
  <c r="R267" i="24"/>
  <c r="R269" i="24"/>
  <c r="R270" i="24"/>
  <c r="R271" i="24"/>
  <c r="R272" i="24"/>
  <c r="R273" i="24"/>
  <c r="R274" i="24"/>
  <c r="R275" i="24"/>
  <c r="R276" i="24"/>
  <c r="R277" i="24"/>
  <c r="R278" i="24"/>
  <c r="R279" i="24"/>
  <c r="R280" i="24"/>
  <c r="R281" i="24"/>
  <c r="R282" i="24"/>
  <c r="R283" i="24"/>
  <c r="R284" i="24"/>
  <c r="R285" i="24"/>
  <c r="R286" i="24"/>
  <c r="R287" i="24"/>
  <c r="R288" i="24"/>
  <c r="R289" i="24"/>
  <c r="R290" i="24"/>
  <c r="R291" i="24"/>
  <c r="R292" i="24"/>
  <c r="R293" i="24"/>
  <c r="R294" i="24"/>
  <c r="R295" i="24"/>
  <c r="R296" i="24"/>
  <c r="R297" i="24"/>
  <c r="R298" i="24"/>
  <c r="R300" i="24"/>
  <c r="R301" i="24"/>
  <c r="R302" i="24"/>
  <c r="R303" i="24"/>
  <c r="R304" i="24"/>
  <c r="R305" i="24"/>
  <c r="R306" i="24"/>
  <c r="R307" i="24"/>
  <c r="R308" i="24"/>
  <c r="R309" i="24"/>
  <c r="R310" i="24"/>
  <c r="R311" i="24"/>
  <c r="R312" i="24"/>
  <c r="R313" i="24"/>
  <c r="R314" i="24"/>
  <c r="R315" i="24"/>
  <c r="R316" i="24"/>
  <c r="R317" i="24"/>
  <c r="R318" i="24"/>
  <c r="R319" i="24"/>
  <c r="R320" i="24"/>
  <c r="R321" i="24"/>
  <c r="R322" i="24"/>
  <c r="R323" i="24"/>
  <c r="R324" i="24"/>
  <c r="R325" i="24"/>
  <c r="R326" i="24"/>
  <c r="R327" i="24"/>
  <c r="R328" i="24"/>
  <c r="R329" i="24"/>
  <c r="R330" i="24"/>
  <c r="R299" i="24"/>
  <c r="R80" i="24" l="1"/>
  <c r="E11" i="30"/>
  <c r="C11" i="30"/>
  <c r="D11" i="30"/>
  <c r="F11" i="30"/>
  <c r="G11" i="30"/>
  <c r="H11" i="30"/>
  <c r="I11" i="30"/>
  <c r="J11" i="30"/>
  <c r="K11" i="30"/>
  <c r="L11" i="30"/>
  <c r="M11" i="30"/>
  <c r="N11" i="30"/>
  <c r="O11" i="30"/>
  <c r="O5" i="30"/>
  <c r="N5" i="30"/>
  <c r="M5" i="30"/>
  <c r="L5" i="30"/>
  <c r="K5" i="30"/>
  <c r="J5" i="30"/>
  <c r="I5" i="30"/>
  <c r="H5" i="30"/>
  <c r="G5" i="30"/>
  <c r="F5" i="30"/>
  <c r="E5" i="30"/>
  <c r="D5" i="30"/>
  <c r="C5" i="30"/>
  <c r="R46" i="24" l="1"/>
  <c r="P11" i="30"/>
  <c r="P5" i="30"/>
  <c r="H6" i="30" s="1"/>
  <c r="H7" i="30" s="1"/>
  <c r="H8" i="30" s="1"/>
  <c r="M6" i="30" l="1"/>
  <c r="M7" i="30" s="1"/>
  <c r="M8" i="30" s="1"/>
  <c r="C6" i="30"/>
  <c r="C7" i="30" s="1"/>
  <c r="L6" i="30"/>
  <c r="L7" i="30" s="1"/>
  <c r="L8" i="30" s="1"/>
  <c r="D6" i="30"/>
  <c r="D7" i="30" s="1"/>
  <c r="D8" i="30" s="1"/>
  <c r="G6" i="30"/>
  <c r="G7" i="30" s="1"/>
  <c r="G8" i="30" s="1"/>
  <c r="F6" i="30"/>
  <c r="F7" i="30" s="1"/>
  <c r="F8" i="30" s="1"/>
  <c r="E6" i="30"/>
  <c r="E7" i="30" s="1"/>
  <c r="E8" i="30" s="1"/>
  <c r="O6" i="30"/>
  <c r="O7" i="30" s="1"/>
  <c r="O8" i="30" s="1"/>
  <c r="N6" i="30"/>
  <c r="N7" i="30" s="1"/>
  <c r="N8" i="30" s="1"/>
  <c r="K6" i="30"/>
  <c r="K7" i="30" s="1"/>
  <c r="K8" i="30" s="1"/>
  <c r="J6" i="30"/>
  <c r="J7" i="30" s="1"/>
  <c r="J8" i="30" s="1"/>
  <c r="I6" i="30"/>
  <c r="I7" i="30" s="1"/>
  <c r="I8" i="30" s="1"/>
  <c r="F12" i="30"/>
  <c r="G12" i="30"/>
  <c r="G13" i="30" s="1"/>
  <c r="G14" i="30" s="1"/>
  <c r="E12" i="30"/>
  <c r="E13" i="30" s="1"/>
  <c r="E14" i="30" s="1"/>
  <c r="H12" i="30"/>
  <c r="H13" i="30" s="1"/>
  <c r="H14" i="30" s="1"/>
  <c r="K12" i="30"/>
  <c r="K13" i="30" s="1"/>
  <c r="K14" i="30" s="1"/>
  <c r="I12" i="30"/>
  <c r="J12" i="30"/>
  <c r="J13" i="30" s="1"/>
  <c r="J14" i="30" s="1"/>
  <c r="L12" i="30"/>
  <c r="L13" i="30" s="1"/>
  <c r="L14" i="30" s="1"/>
  <c r="M12" i="30"/>
  <c r="M13" i="30" s="1"/>
  <c r="M14" i="30" s="1"/>
  <c r="N12" i="30"/>
  <c r="N13" i="30" s="1"/>
  <c r="N14" i="30" s="1"/>
  <c r="O12" i="30"/>
  <c r="O13" i="30" s="1"/>
  <c r="O14" i="30" s="1"/>
  <c r="C12" i="30"/>
  <c r="D12" i="30"/>
  <c r="D13" i="30" s="1"/>
  <c r="D14" i="30" s="1"/>
  <c r="R332" i="24"/>
  <c r="R333" i="24"/>
  <c r="R336" i="24"/>
  <c r="R331" i="24"/>
  <c r="R335" i="24"/>
  <c r="R338" i="24"/>
  <c r="R337" i="24"/>
  <c r="R334" i="24"/>
  <c r="R339" i="24" l="1"/>
  <c r="P6" i="30"/>
  <c r="I14" i="30"/>
  <c r="I13" i="30"/>
  <c r="C8" i="30"/>
  <c r="P8" i="30" s="1"/>
  <c r="P7" i="30"/>
  <c r="R7" i="30" s="1"/>
  <c r="C13" i="30"/>
  <c r="P12" i="30"/>
  <c r="F13" i="30"/>
  <c r="F14" i="30" s="1"/>
  <c r="C14" i="30" l="1"/>
  <c r="P14" i="30" s="1"/>
  <c r="P13" i="30"/>
  <c r="R13" i="30" s="1"/>
  <c r="Q122" i="24" l="1"/>
  <c r="Q340" i="24" s="1"/>
  <c r="R79" i="24"/>
  <c r="R29" i="24"/>
  <c r="R88" i="24"/>
  <c r="R51" i="24"/>
  <c r="R15" i="24"/>
  <c r="R18" i="24"/>
  <c r="R59" i="24"/>
  <c r="R39" i="24"/>
  <c r="R65" i="24"/>
  <c r="R106" i="24"/>
  <c r="R41" i="24"/>
  <c r="R120" i="24"/>
  <c r="R103" i="24"/>
  <c r="R76" i="24"/>
  <c r="R119" i="24"/>
  <c r="R94" i="24"/>
  <c r="R49" i="24"/>
  <c r="R66" i="24"/>
  <c r="R11" i="24"/>
  <c r="R78" i="24"/>
  <c r="R96" i="24"/>
  <c r="R84" i="24"/>
  <c r="R48" i="24"/>
  <c r="R24" i="24"/>
  <c r="R90" i="24"/>
  <c r="R31" i="24"/>
  <c r="R45" i="24"/>
  <c r="R28" i="24"/>
  <c r="R21" i="24"/>
  <c r="R114" i="24"/>
  <c r="R105" i="24"/>
  <c r="R81" i="24"/>
  <c r="R99" i="24"/>
  <c r="R71" i="24"/>
  <c r="R93" i="24"/>
  <c r="R74" i="24"/>
  <c r="R34" i="24"/>
  <c r="R20" i="24"/>
  <c r="R13" i="24"/>
  <c r="R64" i="24"/>
  <c r="R110" i="24"/>
  <c r="R104" i="24"/>
  <c r="R60" i="24"/>
  <c r="R98" i="24"/>
  <c r="R86" i="24"/>
  <c r="R54" i="24"/>
  <c r="R40" i="24"/>
  <c r="R23" i="24"/>
  <c r="R101" i="24"/>
  <c r="R50" i="24"/>
  <c r="R26" i="24"/>
  <c r="R19" i="24"/>
  <c r="R115" i="24"/>
  <c r="R56" i="24"/>
  <c r="R116" i="24"/>
  <c r="R109" i="24"/>
  <c r="R95" i="24"/>
  <c r="R68" i="24"/>
  <c r="R25" i="24"/>
  <c r="R53" i="24"/>
  <c r="R73" i="24"/>
  <c r="R33" i="24"/>
  <c r="R118" i="24"/>
  <c r="R111" i="24"/>
  <c r="R75" i="24"/>
  <c r="R58" i="24"/>
  <c r="R43" i="24"/>
  <c r="R70" i="24"/>
  <c r="R35" i="24"/>
  <c r="R9" i="24"/>
  <c r="R121" i="24"/>
  <c r="R108" i="24"/>
  <c r="R91" i="24"/>
  <c r="R85" i="24"/>
  <c r="R44" i="24"/>
  <c r="R38" i="24"/>
  <c r="R89" i="24"/>
  <c r="R83" i="24"/>
  <c r="R36" i="24"/>
  <c r="R30" i="24"/>
  <c r="R69" i="24"/>
  <c r="R63" i="24"/>
  <c r="R16" i="24"/>
  <c r="R10" i="24"/>
  <c r="R113" i="24"/>
  <c r="R100" i="24"/>
  <c r="R61" i="24"/>
  <c r="R55" i="24"/>
  <c r="R14" i="24"/>
  <c r="R8" i="24"/>
  <c r="R117" i="24"/>
  <c r="R112" i="24"/>
  <c r="R107" i="24"/>
  <c r="R102" i="24"/>
  <c r="R97" i="24"/>
  <c r="R92" i="24"/>
  <c r="R87" i="24"/>
  <c r="R82" i="24"/>
  <c r="R77" i="24"/>
  <c r="R72" i="24"/>
  <c r="R67" i="24"/>
  <c r="R62" i="24"/>
  <c r="R57" i="24"/>
  <c r="R52" i="24"/>
  <c r="R47" i="24"/>
  <c r="R42" i="24"/>
  <c r="R37" i="24"/>
  <c r="R32" i="24"/>
  <c r="R27" i="24"/>
  <c r="R22" i="24"/>
  <c r="R17" i="24"/>
  <c r="R12" i="24"/>
  <c r="P122" i="24"/>
  <c r="P340" i="24" s="1"/>
  <c r="F122" i="24"/>
  <c r="F340" i="24" s="1"/>
  <c r="O122" i="24"/>
  <c r="O340" i="24" s="1"/>
  <c r="N122" i="24"/>
  <c r="N340" i="24" s="1"/>
  <c r="M122" i="24"/>
  <c r="M340" i="24" s="1"/>
  <c r="L122" i="24"/>
  <c r="L340" i="24" s="1"/>
  <c r="K122" i="24"/>
  <c r="K340" i="24" s="1"/>
  <c r="J122" i="24"/>
  <c r="J340" i="24" s="1"/>
  <c r="I122" i="24"/>
  <c r="I340" i="24" s="1"/>
  <c r="H122" i="24"/>
  <c r="H340" i="24" s="1"/>
  <c r="G122" i="24"/>
  <c r="G340" i="24" s="1"/>
  <c r="R7" i="24"/>
  <c r="E122" i="24"/>
  <c r="E340" i="24" s="1"/>
  <c r="R122" i="24" l="1"/>
  <c r="R340" i="24" s="1"/>
</calcChain>
</file>

<file path=xl/sharedStrings.xml><?xml version="1.0" encoding="utf-8"?>
<sst xmlns="http://schemas.openxmlformats.org/spreadsheetml/2006/main" count="1404" uniqueCount="724">
  <si>
    <t>LEA</t>
  </si>
  <si>
    <t>Total</t>
  </si>
  <si>
    <t>Alamance-Burlington Schools</t>
  </si>
  <si>
    <t>Alexander County Schools</t>
  </si>
  <si>
    <t>Alleghany County Schools</t>
  </si>
  <si>
    <t>Anson County Schools</t>
  </si>
  <si>
    <t>Ashe County Schools</t>
  </si>
  <si>
    <t>Avery County Schools</t>
  </si>
  <si>
    <t>Beaufort County Schools</t>
  </si>
  <si>
    <t>Bertie County Schools</t>
  </si>
  <si>
    <t>Bladen County Schools</t>
  </si>
  <si>
    <t>Brunswick County Schools</t>
  </si>
  <si>
    <t>Buncombe County Schools</t>
  </si>
  <si>
    <t>Asheville City Schools</t>
  </si>
  <si>
    <t>Burke County Schools</t>
  </si>
  <si>
    <t>Cabarrus County Schools</t>
  </si>
  <si>
    <t>Kannapolis City Schools</t>
  </si>
  <si>
    <t>Caldwell County Schools</t>
  </si>
  <si>
    <t>Camden County Schools</t>
  </si>
  <si>
    <t>Carteret County Public Schools</t>
  </si>
  <si>
    <t>Caswell County Schools</t>
  </si>
  <si>
    <t>Catawba County Schools</t>
  </si>
  <si>
    <t>Hickory City Schools</t>
  </si>
  <si>
    <t>Newton Conover City Schools</t>
  </si>
  <si>
    <t>Chatham County Schools</t>
  </si>
  <si>
    <t>Cherokee County Schools</t>
  </si>
  <si>
    <t>Edenton-Chowan Schools</t>
  </si>
  <si>
    <t>Clay County Schools</t>
  </si>
  <si>
    <t>Cleveland County Schools</t>
  </si>
  <si>
    <t>Columbus County Schools</t>
  </si>
  <si>
    <t>Whiteville City Schools</t>
  </si>
  <si>
    <t>Cumberland County Schools</t>
  </si>
  <si>
    <t>Currituck County Schools</t>
  </si>
  <si>
    <t>Dare County Schools</t>
  </si>
  <si>
    <t>Davidson County Schools</t>
  </si>
  <si>
    <t>Lexington City Schools</t>
  </si>
  <si>
    <t>Thomasville City Schools</t>
  </si>
  <si>
    <t>Davie County Schools</t>
  </si>
  <si>
    <t>Duplin County Schools</t>
  </si>
  <si>
    <t>Durham Public Schools</t>
  </si>
  <si>
    <t>Edgecombe County Public Schools</t>
  </si>
  <si>
    <t>Winston Salem / Forsyth County Schools</t>
  </si>
  <si>
    <t>Franklin County Schools</t>
  </si>
  <si>
    <t>Gaston County Schools</t>
  </si>
  <si>
    <t>Gates County Schools</t>
  </si>
  <si>
    <t>Graham County Schools</t>
  </si>
  <si>
    <t>Granville County Schools</t>
  </si>
  <si>
    <t>Greene County Schools</t>
  </si>
  <si>
    <t>Guilford County Schools</t>
  </si>
  <si>
    <t>Halifax County Schools</t>
  </si>
  <si>
    <t>Roanoke Rapids City Schools</t>
  </si>
  <si>
    <t>Weldon City Schools</t>
  </si>
  <si>
    <t>Harnett County Schools</t>
  </si>
  <si>
    <t>Haywood County Schools</t>
  </si>
  <si>
    <t>Henderson County Schools</t>
  </si>
  <si>
    <t>Hertford County Schools</t>
  </si>
  <si>
    <t>Hoke County Schools</t>
  </si>
  <si>
    <t>Hyde County Schools</t>
  </si>
  <si>
    <t>Iredell-Statesville Schools</t>
  </si>
  <si>
    <t>Mooresville Graded School District</t>
  </si>
  <si>
    <t>Jackson County Public Schools</t>
  </si>
  <si>
    <t>Johnston County Public Schools</t>
  </si>
  <si>
    <t>Jones County Schools</t>
  </si>
  <si>
    <t>Lee County Schools</t>
  </si>
  <si>
    <t>Lenoir County Public Schools</t>
  </si>
  <si>
    <t>Lincoln County Schools</t>
  </si>
  <si>
    <t>Macon County Schools</t>
  </si>
  <si>
    <t>Madison County Schools</t>
  </si>
  <si>
    <t>Martin County Schools</t>
  </si>
  <si>
    <t>McDowell County Schools</t>
  </si>
  <si>
    <t>Charlotte-Mecklenburg Schools</t>
  </si>
  <si>
    <t>Mitchell County Schools</t>
  </si>
  <si>
    <t>Montgomery County Schools</t>
  </si>
  <si>
    <t>Moore County Schools</t>
  </si>
  <si>
    <t>Nash County Public Schools</t>
  </si>
  <si>
    <t>New Hanover County Schools</t>
  </si>
  <si>
    <t>Northampton County Schools</t>
  </si>
  <si>
    <t>Onslow County Schools</t>
  </si>
  <si>
    <t>Orange County Schools</t>
  </si>
  <si>
    <t>Chapel Hill-Carrboro City Schools</t>
  </si>
  <si>
    <t>Pamlico County Schools</t>
  </si>
  <si>
    <t>Elizabeth City-Pasquotank Public Schools</t>
  </si>
  <si>
    <t>Pender County Schools</t>
  </si>
  <si>
    <t>Perquimans County Schools</t>
  </si>
  <si>
    <t>Person County Schools</t>
  </si>
  <si>
    <t>Pitt County Schools</t>
  </si>
  <si>
    <t>Polk County Schools</t>
  </si>
  <si>
    <t>Randolph County School System</t>
  </si>
  <si>
    <t>Asheboro City Schools</t>
  </si>
  <si>
    <t>Richmond County Schools</t>
  </si>
  <si>
    <t>Public Schools of Robeson County</t>
  </si>
  <si>
    <t>Rockingham County Schools</t>
  </si>
  <si>
    <t>Rowan-Salisbury Schools</t>
  </si>
  <si>
    <t>Rutherford County Schools</t>
  </si>
  <si>
    <t>Sampson County Schools</t>
  </si>
  <si>
    <t>Clinton City Schools</t>
  </si>
  <si>
    <t>Scotland County Schools</t>
  </si>
  <si>
    <t>Stanly County Schools</t>
  </si>
  <si>
    <t>Stokes County Schools</t>
  </si>
  <si>
    <t>Surry County Schools</t>
  </si>
  <si>
    <t>Elkin City Schools</t>
  </si>
  <si>
    <t>Mount Airy City Schools</t>
  </si>
  <si>
    <t>Swain County Schools</t>
  </si>
  <si>
    <t>Transylvania County Schools</t>
  </si>
  <si>
    <t>Tyrrell County Schools</t>
  </si>
  <si>
    <t>Union County Public Schools</t>
  </si>
  <si>
    <t>Vance County Schools</t>
  </si>
  <si>
    <t>Wake County Schools</t>
  </si>
  <si>
    <t>Warren County Schools</t>
  </si>
  <si>
    <t>Washington County Schools</t>
  </si>
  <si>
    <t>Watauga County Schools</t>
  </si>
  <si>
    <t>Wayne County Public Schools</t>
  </si>
  <si>
    <t>Wilkes County Schools</t>
  </si>
  <si>
    <t>Wilson County Schools</t>
  </si>
  <si>
    <t>Yadkin County Schools</t>
  </si>
  <si>
    <t>Yancey County Schools</t>
  </si>
  <si>
    <t>34Z</t>
  </si>
  <si>
    <t>41Z</t>
  </si>
  <si>
    <t>Aggie Academy</t>
  </si>
  <si>
    <t>50Z</t>
  </si>
  <si>
    <t>Catamount School</t>
  </si>
  <si>
    <t>60Z</t>
  </si>
  <si>
    <t>65Z</t>
  </si>
  <si>
    <t>D.C. Virgo Preparatory Academy</t>
  </si>
  <si>
    <t>73Z</t>
  </si>
  <si>
    <t>Carolina Community Academy</t>
  </si>
  <si>
    <t>74Z</t>
  </si>
  <si>
    <t>94Z</t>
  </si>
  <si>
    <t>00A</t>
  </si>
  <si>
    <t>North Carolina Cyber Academy</t>
  </si>
  <si>
    <t>00B</t>
  </si>
  <si>
    <t>NC Virtual Academy</t>
  </si>
  <si>
    <t>01B</t>
  </si>
  <si>
    <t>River Mill Academy</t>
  </si>
  <si>
    <t>01C</t>
  </si>
  <si>
    <t>Clover Garden</t>
  </si>
  <si>
    <t>01D</t>
  </si>
  <si>
    <t>The Hawbridge School</t>
  </si>
  <si>
    <t>01F</t>
  </si>
  <si>
    <t>Alamance Community School</t>
  </si>
  <si>
    <t>06B</t>
  </si>
  <si>
    <t>Marjorie Williams Academy</t>
  </si>
  <si>
    <t>07A</t>
  </si>
  <si>
    <t>Washington Montessori</t>
  </si>
  <si>
    <t>09A</t>
  </si>
  <si>
    <t>09B</t>
  </si>
  <si>
    <t>Emereau: Bladen</t>
  </si>
  <si>
    <t>10A</t>
  </si>
  <si>
    <t>Classical Charter Schools of Leland</t>
  </si>
  <si>
    <t>10B</t>
  </si>
  <si>
    <t>Classical Charter Schools of Southport</t>
  </si>
  <si>
    <t>11A</t>
  </si>
  <si>
    <t>Evergreen Community Charter</t>
  </si>
  <si>
    <t>11B</t>
  </si>
  <si>
    <t>11C</t>
  </si>
  <si>
    <t>11D</t>
  </si>
  <si>
    <t>The Franklin School of Innovation</t>
  </si>
  <si>
    <t>11F</t>
  </si>
  <si>
    <t>Asheville PEAK Academy</t>
  </si>
  <si>
    <t>11K</t>
  </si>
  <si>
    <t>Francine Delany New School</t>
  </si>
  <si>
    <t>11L</t>
  </si>
  <si>
    <t>Mountain City Public Montessori</t>
  </si>
  <si>
    <t>12A</t>
  </si>
  <si>
    <t>13A</t>
  </si>
  <si>
    <t>Carolina International School</t>
  </si>
  <si>
    <t>13B</t>
  </si>
  <si>
    <t>13C</t>
  </si>
  <si>
    <t>A.C.E. Academy</t>
  </si>
  <si>
    <t>13D</t>
  </si>
  <si>
    <t>Concord Lake STEAM Academy</t>
  </si>
  <si>
    <t>14B</t>
  </si>
  <si>
    <t>Oak Hill Charter School</t>
  </si>
  <si>
    <t>16B</t>
  </si>
  <si>
    <t>Tiller School</t>
  </si>
  <si>
    <t>19A</t>
  </si>
  <si>
    <t>Chatham Charter</t>
  </si>
  <si>
    <t>19B</t>
  </si>
  <si>
    <t>19C</t>
  </si>
  <si>
    <t>Willow Oak Montessori</t>
  </si>
  <si>
    <t>23A</t>
  </si>
  <si>
    <t>Pinnacle Classical Academy</t>
  </si>
  <si>
    <t>24B</t>
  </si>
  <si>
    <t>Thomas Academy</t>
  </si>
  <si>
    <t>24N</t>
  </si>
  <si>
    <t>Classical Charter Schools of Whiteville</t>
  </si>
  <si>
    <t>26B</t>
  </si>
  <si>
    <t>Alpha Academy</t>
  </si>
  <si>
    <t>26C</t>
  </si>
  <si>
    <t>The Capitol Encore Academy</t>
  </si>
  <si>
    <t>27A</t>
  </si>
  <si>
    <t>Water's Edge Village School</t>
  </si>
  <si>
    <t>29A</t>
  </si>
  <si>
    <t>Davidson Charter Academy</t>
  </si>
  <si>
    <t>32A</t>
  </si>
  <si>
    <t>32B</t>
  </si>
  <si>
    <t>Durham Charter School</t>
  </si>
  <si>
    <t>32C</t>
  </si>
  <si>
    <t>32D</t>
  </si>
  <si>
    <t>Kestrel Heights School</t>
  </si>
  <si>
    <t>32H</t>
  </si>
  <si>
    <t>Research Triangle Charter</t>
  </si>
  <si>
    <t>32K</t>
  </si>
  <si>
    <t>Central Park School For Children</t>
  </si>
  <si>
    <t>32L</t>
  </si>
  <si>
    <t>Voyager Academy</t>
  </si>
  <si>
    <t>32M</t>
  </si>
  <si>
    <t>Global Scholars Academy</t>
  </si>
  <si>
    <t>32N</t>
  </si>
  <si>
    <t>Research Triangle High School</t>
  </si>
  <si>
    <t>32P</t>
  </si>
  <si>
    <t>32Q</t>
  </si>
  <si>
    <t>Reaching All Minds Academy</t>
  </si>
  <si>
    <t>32R</t>
  </si>
  <si>
    <t>Excelsior Classical Academy</t>
  </si>
  <si>
    <t>32S</t>
  </si>
  <si>
    <t>KIPP Durham College Preparatory</t>
  </si>
  <si>
    <t>32T</t>
  </si>
  <si>
    <t>33A</t>
  </si>
  <si>
    <t>34B</t>
  </si>
  <si>
    <t>Quality Education Academy</t>
  </si>
  <si>
    <t>34D</t>
  </si>
  <si>
    <t>34F</t>
  </si>
  <si>
    <t>Forsyth Academy</t>
  </si>
  <si>
    <t>34G</t>
  </si>
  <si>
    <t>34H</t>
  </si>
  <si>
    <t>NC Leadership Charter Academy</t>
  </si>
  <si>
    <t>35A</t>
  </si>
  <si>
    <t>Crosscreek Charter School</t>
  </si>
  <si>
    <t>35B</t>
  </si>
  <si>
    <t>Youngsville Academy</t>
  </si>
  <si>
    <t>35C</t>
  </si>
  <si>
    <t>Wake Preparatory Academy</t>
  </si>
  <si>
    <t>36B</t>
  </si>
  <si>
    <t>36C</t>
  </si>
  <si>
    <t>36G</t>
  </si>
  <si>
    <t>Community Public Charter</t>
  </si>
  <si>
    <t>39A</t>
  </si>
  <si>
    <t>Falls Lake Academy</t>
  </si>
  <si>
    <t>39B</t>
  </si>
  <si>
    <t>41B</t>
  </si>
  <si>
    <t>Greensboro Academy</t>
  </si>
  <si>
    <t>41C</t>
  </si>
  <si>
    <t>Guilford Preparatory Academy</t>
  </si>
  <si>
    <t>41D</t>
  </si>
  <si>
    <t>41F</t>
  </si>
  <si>
    <t>Triad Math and Science Academy</t>
  </si>
  <si>
    <t>41G</t>
  </si>
  <si>
    <t>41H</t>
  </si>
  <si>
    <t>41J</t>
  </si>
  <si>
    <t>Summerfield Charter Academy</t>
  </si>
  <si>
    <t>41K</t>
  </si>
  <si>
    <t>Piedmont Classical High School</t>
  </si>
  <si>
    <t>41L</t>
  </si>
  <si>
    <t>41M</t>
  </si>
  <si>
    <t>Next Generation Academy</t>
  </si>
  <si>
    <t>41N</t>
  </si>
  <si>
    <t>The Experiential School of Greensboro</t>
  </si>
  <si>
    <t>41Q</t>
  </si>
  <si>
    <t>Revolution Academy</t>
  </si>
  <si>
    <t>41R</t>
  </si>
  <si>
    <t>Summit Creek Academy</t>
  </si>
  <si>
    <t>42B</t>
  </si>
  <si>
    <t>Hobgood Charter School</t>
  </si>
  <si>
    <t>43C</t>
  </si>
  <si>
    <t>Anderson Creek Academy</t>
  </si>
  <si>
    <t>43D</t>
  </si>
  <si>
    <t>Achievement Charter Academy</t>
  </si>
  <si>
    <t>44A</t>
  </si>
  <si>
    <t>45A</t>
  </si>
  <si>
    <t>The Mountain Community Sch</t>
  </si>
  <si>
    <t>45B</t>
  </si>
  <si>
    <t>49B</t>
  </si>
  <si>
    <t>American Renaissance School</t>
  </si>
  <si>
    <t>49D</t>
  </si>
  <si>
    <t>49E</t>
  </si>
  <si>
    <t>Pine Lake Preparatory</t>
  </si>
  <si>
    <t>49F</t>
  </si>
  <si>
    <t>Langtree Charter Academy</t>
  </si>
  <si>
    <t>49G</t>
  </si>
  <si>
    <t>50A</t>
  </si>
  <si>
    <t>Summit Charter</t>
  </si>
  <si>
    <t>51A</t>
  </si>
  <si>
    <t>Neuse Charter School</t>
  </si>
  <si>
    <t>51B</t>
  </si>
  <si>
    <t>Johnston Charter Academy</t>
  </si>
  <si>
    <t>51C</t>
  </si>
  <si>
    <t>53B</t>
  </si>
  <si>
    <t>Ascend Leadership Academy: Lee County</t>
  </si>
  <si>
    <t>53C</t>
  </si>
  <si>
    <t>53D</t>
  </si>
  <si>
    <t>55A</t>
  </si>
  <si>
    <t>Lincoln Charter School</t>
  </si>
  <si>
    <t>55B</t>
  </si>
  <si>
    <t>West Lake Preparatory Academy</t>
  </si>
  <si>
    <t>58B</t>
  </si>
  <si>
    <t>Bear Grass Charter School</t>
  </si>
  <si>
    <t>60B</t>
  </si>
  <si>
    <t>Sugar Creek Charter</t>
  </si>
  <si>
    <t>60D</t>
  </si>
  <si>
    <t>Lake Norman Charter</t>
  </si>
  <si>
    <t>60F</t>
  </si>
  <si>
    <t>60G</t>
  </si>
  <si>
    <t>Queen's Grant Community School</t>
  </si>
  <si>
    <t>60I</t>
  </si>
  <si>
    <t>Community School of Davidson</t>
  </si>
  <si>
    <t>60J</t>
  </si>
  <si>
    <t>Socrates Academy</t>
  </si>
  <si>
    <t>60K</t>
  </si>
  <si>
    <t>60L</t>
  </si>
  <si>
    <t>60M</t>
  </si>
  <si>
    <t>Corvian Community School</t>
  </si>
  <si>
    <t>60N</t>
  </si>
  <si>
    <t>60S</t>
  </si>
  <si>
    <t>Bradford Preparatory School</t>
  </si>
  <si>
    <t>60U</t>
  </si>
  <si>
    <t>60Y</t>
  </si>
  <si>
    <t>Pioneer Springs Community School</t>
  </si>
  <si>
    <t>61J</t>
  </si>
  <si>
    <t>Lakeside Charter Academy</t>
  </si>
  <si>
    <t>61K</t>
  </si>
  <si>
    <t>United Community School</t>
  </si>
  <si>
    <t>61L</t>
  </si>
  <si>
    <t>61M</t>
  </si>
  <si>
    <t>Charlotte Lab School</t>
  </si>
  <si>
    <t>61N</t>
  </si>
  <si>
    <t>61Q</t>
  </si>
  <si>
    <t>Mallard Creek STEM Academy</t>
  </si>
  <si>
    <t>61R</t>
  </si>
  <si>
    <t>Matthews Charter Academy</t>
  </si>
  <si>
    <t>61S</t>
  </si>
  <si>
    <t>Unity Classical Charter School</t>
  </si>
  <si>
    <t>61T</t>
  </si>
  <si>
    <t>61V</t>
  </si>
  <si>
    <t>Bonnie Cone Classical Academy</t>
  </si>
  <si>
    <t>61W</t>
  </si>
  <si>
    <t>61X</t>
  </si>
  <si>
    <t>Jackson Day School</t>
  </si>
  <si>
    <t>61Y</t>
  </si>
  <si>
    <t>Steele Creek Preparatory Academy</t>
  </si>
  <si>
    <t>62A</t>
  </si>
  <si>
    <t>Tillery Charter Academy</t>
  </si>
  <si>
    <t>62J</t>
  </si>
  <si>
    <t>Southwest Charlotte STEM Academy</t>
  </si>
  <si>
    <t>62K</t>
  </si>
  <si>
    <t>Movement School Eastland</t>
  </si>
  <si>
    <t>62L</t>
  </si>
  <si>
    <t>Telra Institute</t>
  </si>
  <si>
    <t>62M</t>
  </si>
  <si>
    <t>Bonnie Cone Leadership Academy</t>
  </si>
  <si>
    <t>62N</t>
  </si>
  <si>
    <t>62P</t>
  </si>
  <si>
    <t>Movement School Southwest</t>
  </si>
  <si>
    <t>62R</t>
  </si>
  <si>
    <t>Movement School Northwest</t>
  </si>
  <si>
    <t>63A</t>
  </si>
  <si>
    <t>The Academy of Moore County</t>
  </si>
  <si>
    <t>63B</t>
  </si>
  <si>
    <t>63C</t>
  </si>
  <si>
    <t>Moore Montessori Community School</t>
  </si>
  <si>
    <t>64A</t>
  </si>
  <si>
    <t>Rocky Mount Preparatory</t>
  </si>
  <si>
    <t>65A</t>
  </si>
  <si>
    <t>Cape Fear Center for Inquiry</t>
  </si>
  <si>
    <t>65B</t>
  </si>
  <si>
    <t>Wilmington Preparatory Academy</t>
  </si>
  <si>
    <t>65C</t>
  </si>
  <si>
    <t>Classical Charter Schools of Wilmington</t>
  </si>
  <si>
    <t>65D</t>
  </si>
  <si>
    <t>65F</t>
  </si>
  <si>
    <t>American Leadership Academy-Coastal</t>
  </si>
  <si>
    <t>65G</t>
  </si>
  <si>
    <t>Girls Leadership Academy of Wilmington</t>
  </si>
  <si>
    <t>65H</t>
  </si>
  <si>
    <t>Wilmington School of the Arts</t>
  </si>
  <si>
    <t>66A</t>
  </si>
  <si>
    <t>KIPP Gaston College Preparatory</t>
  </si>
  <si>
    <t>67B</t>
  </si>
  <si>
    <t>Z.E.C.A. School of Arts and Technology</t>
  </si>
  <si>
    <t>68A</t>
  </si>
  <si>
    <t>Eno River Academy</t>
  </si>
  <si>
    <t>68C</t>
  </si>
  <si>
    <t>The Expedition School</t>
  </si>
  <si>
    <t>69A</t>
  </si>
  <si>
    <t>Arapahoe Charter School</t>
  </si>
  <si>
    <t>70A</t>
  </si>
  <si>
    <t>Northeast Academy of Aerospace &amp; AdvTech</t>
  </si>
  <si>
    <t>73A</t>
  </si>
  <si>
    <t>Bethel Hill Charter</t>
  </si>
  <si>
    <t>73B</t>
  </si>
  <si>
    <t>Roxboro Community School</t>
  </si>
  <si>
    <t>74C</t>
  </si>
  <si>
    <t>Winterville Charter Academy</t>
  </si>
  <si>
    <t>76A</t>
  </si>
  <si>
    <t>Uwharrie Charter Academy</t>
  </si>
  <si>
    <t>78A</t>
  </si>
  <si>
    <t>CIS Academy</t>
  </si>
  <si>
    <t>78B</t>
  </si>
  <si>
    <t>Southeastern Academy</t>
  </si>
  <si>
    <t>78C</t>
  </si>
  <si>
    <t>79A</t>
  </si>
  <si>
    <t>Bethany Community School</t>
  </si>
  <si>
    <t>79C</t>
  </si>
  <si>
    <t>80C</t>
  </si>
  <si>
    <t>81A</t>
  </si>
  <si>
    <t>Thomas Jefferson Classical Academy</t>
  </si>
  <si>
    <t>81B</t>
  </si>
  <si>
    <t>Lake Lure Classical Academy</t>
  </si>
  <si>
    <t>84B</t>
  </si>
  <si>
    <t>86T</t>
  </si>
  <si>
    <t>Millennium Charter Academy</t>
  </si>
  <si>
    <t>87A</t>
  </si>
  <si>
    <t>88A</t>
  </si>
  <si>
    <t>Brevard Academy</t>
  </si>
  <si>
    <t>90A</t>
  </si>
  <si>
    <t>90B</t>
  </si>
  <si>
    <t>Union Day School</t>
  </si>
  <si>
    <t>90C</t>
  </si>
  <si>
    <t>90D</t>
  </si>
  <si>
    <t>Monroe Charter Academy</t>
  </si>
  <si>
    <t>91A</t>
  </si>
  <si>
    <t>Vance Charter School</t>
  </si>
  <si>
    <t>91B</t>
  </si>
  <si>
    <t>Henderson Collegiate</t>
  </si>
  <si>
    <t>92B</t>
  </si>
  <si>
    <t>The Exploris School</t>
  </si>
  <si>
    <t>92D</t>
  </si>
  <si>
    <t>Magellan Charter</t>
  </si>
  <si>
    <t>92E</t>
  </si>
  <si>
    <t>Sterling Montessori Academy</t>
  </si>
  <si>
    <t>92F</t>
  </si>
  <si>
    <t>Franklin Academy</t>
  </si>
  <si>
    <t>92G</t>
  </si>
  <si>
    <t>East Wake Academy</t>
  </si>
  <si>
    <t>92K</t>
  </si>
  <si>
    <t>Raleigh Charter High School</t>
  </si>
  <si>
    <t>92M</t>
  </si>
  <si>
    <t>92N</t>
  </si>
  <si>
    <t>Quest Academy</t>
  </si>
  <si>
    <t>92P</t>
  </si>
  <si>
    <t>Southern Wake Academy</t>
  </si>
  <si>
    <t>92R</t>
  </si>
  <si>
    <t>92S</t>
  </si>
  <si>
    <t>92T</t>
  </si>
  <si>
    <t>Triangle Math and Science Academy</t>
  </si>
  <si>
    <t>92U</t>
  </si>
  <si>
    <t>Longleaf School of the Arts</t>
  </si>
  <si>
    <t>92V</t>
  </si>
  <si>
    <t>Wake Forest Charter Academy</t>
  </si>
  <si>
    <t>92W</t>
  </si>
  <si>
    <t>92Y</t>
  </si>
  <si>
    <t>Envision Science Academy</t>
  </si>
  <si>
    <t>93A</t>
  </si>
  <si>
    <t>Haliwa-Saponi Tribal School</t>
  </si>
  <si>
    <t>93J</t>
  </si>
  <si>
    <t>93L</t>
  </si>
  <si>
    <t>93M</t>
  </si>
  <si>
    <t>Peak Charter Academy</t>
  </si>
  <si>
    <t>93N</t>
  </si>
  <si>
    <t>Pine Springs Preparatory Academy</t>
  </si>
  <si>
    <t>93P</t>
  </si>
  <si>
    <t>Rolesville Charter Academy</t>
  </si>
  <si>
    <t>93Q</t>
  </si>
  <si>
    <t>93R</t>
  </si>
  <si>
    <t>93T</t>
  </si>
  <si>
    <t>93V</t>
  </si>
  <si>
    <t>93Y</t>
  </si>
  <si>
    <t>94A</t>
  </si>
  <si>
    <t>Pocosin Innovative Charter</t>
  </si>
  <si>
    <t>95A</t>
  </si>
  <si>
    <t>Two Rivers Community School</t>
  </si>
  <si>
    <t>96C</t>
  </si>
  <si>
    <t>Dillard Academy</t>
  </si>
  <si>
    <t>96F</t>
  </si>
  <si>
    <t>96G</t>
  </si>
  <si>
    <t>98A</t>
  </si>
  <si>
    <t>Sallie B Howard School</t>
  </si>
  <si>
    <t>98B</t>
  </si>
  <si>
    <t>Wilson Preparatory Academy</t>
  </si>
  <si>
    <t>ALA Monroe</t>
  </si>
  <si>
    <t>KIND</t>
  </si>
  <si>
    <t>010</t>
  </si>
  <si>
    <t>310</t>
  </si>
  <si>
    <t>320</t>
  </si>
  <si>
    <t>340</t>
  </si>
  <si>
    <t>350</t>
  </si>
  <si>
    <t>360</t>
  </si>
  <si>
    <t>380</t>
  </si>
  <si>
    <t>390</t>
  </si>
  <si>
    <t>400</t>
  </si>
  <si>
    <t>410</t>
  </si>
  <si>
    <t>450</t>
  </si>
  <si>
    <t>020</t>
  </si>
  <si>
    <t>330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</si>
  <si>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</si>
  <si>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</si>
  <si>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</si>
  <si>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</si>
  <si>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</si>
  <si>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</si>
  <si>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</si>
  <si>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</si>
  <si>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</si>
  <si>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370</t>
  </si>
  <si>
    <t>420</t>
  </si>
  <si>
    <t>422</t>
  </si>
  <si>
    <t>500</t>
  </si>
  <si>
    <t>111</t>
  </si>
  <si>
    <t>700</t>
  </si>
  <si>
    <t>120</t>
  </si>
  <si>
    <t>300</t>
  </si>
  <si>
    <t>130</t>
  </si>
  <si>
    <t>132</t>
  </si>
  <si>
    <t>140</t>
  </si>
  <si>
    <t>150</t>
  </si>
  <si>
    <t>160</t>
  </si>
  <si>
    <t>170</t>
  </si>
  <si>
    <t>180</t>
  </si>
  <si>
    <t>181</t>
  </si>
  <si>
    <t>182</t>
  </si>
  <si>
    <t>190</t>
  </si>
  <si>
    <t>200</t>
  </si>
  <si>
    <t>210</t>
  </si>
  <si>
    <t>220</t>
  </si>
  <si>
    <t>230</t>
  </si>
  <si>
    <t>240</t>
  </si>
  <si>
    <t>241</t>
  </si>
  <si>
    <t>250</t>
  </si>
  <si>
    <t>Craven County Schools</t>
  </si>
  <si>
    <t>260</t>
  </si>
  <si>
    <t>430</t>
  </si>
  <si>
    <t>440</t>
  </si>
  <si>
    <t>460</t>
  </si>
  <si>
    <t>270</t>
  </si>
  <si>
    <t>280</t>
  </si>
  <si>
    <t>290</t>
  </si>
  <si>
    <t>291</t>
  </si>
  <si>
    <t>292</t>
  </si>
  <si>
    <t>480</t>
  </si>
  <si>
    <t>490</t>
  </si>
  <si>
    <t>520</t>
  </si>
  <si>
    <t>530</t>
  </si>
  <si>
    <t>540</t>
  </si>
  <si>
    <t>560</t>
  </si>
  <si>
    <t>470</t>
  </si>
  <si>
    <t>510</t>
  </si>
  <si>
    <t>550</t>
  </si>
  <si>
    <t>421</t>
  </si>
  <si>
    <t>491</t>
  </si>
  <si>
    <t>580</t>
  </si>
  <si>
    <t>570</t>
  </si>
  <si>
    <t>590</t>
  </si>
  <si>
    <t>600</t>
  </si>
  <si>
    <t>610</t>
  </si>
  <si>
    <t>620</t>
  </si>
  <si>
    <t>630</t>
  </si>
  <si>
    <t>640</t>
  </si>
  <si>
    <t>650</t>
  </si>
  <si>
    <t>660</t>
  </si>
  <si>
    <t>670</t>
  </si>
  <si>
    <t>680</t>
  </si>
  <si>
    <t>681</t>
  </si>
  <si>
    <t>690</t>
  </si>
  <si>
    <t>710</t>
  </si>
  <si>
    <t>720</t>
  </si>
  <si>
    <t>730</t>
  </si>
  <si>
    <t>740</t>
  </si>
  <si>
    <t>750</t>
  </si>
  <si>
    <t>760</t>
  </si>
  <si>
    <t>761</t>
  </si>
  <si>
    <t>770</t>
  </si>
  <si>
    <t>780</t>
  </si>
  <si>
    <t>790</t>
  </si>
  <si>
    <t>800</t>
  </si>
  <si>
    <t>810</t>
  </si>
  <si>
    <t>820</t>
  </si>
  <si>
    <t>821</t>
  </si>
  <si>
    <t>830</t>
  </si>
  <si>
    <t>840</t>
  </si>
  <si>
    <t>850</t>
  </si>
  <si>
    <t>860</t>
  </si>
  <si>
    <t>861</t>
  </si>
  <si>
    <t>862</t>
  </si>
  <si>
    <t>870</t>
  </si>
  <si>
    <t>880</t>
  </si>
  <si>
    <t>890</t>
  </si>
  <si>
    <t>900</t>
  </si>
  <si>
    <t>910</t>
  </si>
  <si>
    <t>920</t>
  </si>
  <si>
    <t>930</t>
  </si>
  <si>
    <t>940</t>
  </si>
  <si>
    <t>950</t>
  </si>
  <si>
    <t>960</t>
  </si>
  <si>
    <t>970</t>
  </si>
  <si>
    <t>980</t>
  </si>
  <si>
    <t>990</t>
  </si>
  <si>
    <t>995</t>
  </si>
  <si>
    <t>Paul R Brown Leadership Academy</t>
  </si>
  <si>
    <t>ArtSpace Charter</t>
  </si>
  <si>
    <t>Invest Collegiate - Imagine</t>
  </si>
  <si>
    <t>The New Dimensions School</t>
  </si>
  <si>
    <t>Woods Charter School</t>
  </si>
  <si>
    <t>Maureen Joy Charter</t>
  </si>
  <si>
    <t>The Institute for the Development of You</t>
  </si>
  <si>
    <t>Discovery Charter School</t>
  </si>
  <si>
    <t>North East Carolina Preparatory School</t>
  </si>
  <si>
    <t>Carter G Woodson School</t>
  </si>
  <si>
    <t>Arts Based School</t>
  </si>
  <si>
    <t>Piedmont Community Charter</t>
  </si>
  <si>
    <t>Mountain Island Charter</t>
  </si>
  <si>
    <t>Oxford Preparatory School</t>
  </si>
  <si>
    <t>Phoenix Academy Inc</t>
  </si>
  <si>
    <t>Cornerstone Charter Academy</t>
  </si>
  <si>
    <t>The College Preparatory and Leadership A</t>
  </si>
  <si>
    <t>Gate City Charter Academy</t>
  </si>
  <si>
    <t>FernLeaf Community Charter School</t>
  </si>
  <si>
    <t>Success Institute Charter School</t>
  </si>
  <si>
    <t>Metrolina Regional Scholars Academy</t>
  </si>
  <si>
    <t>Charlotte Secondary School</t>
  </si>
  <si>
    <t>KIPP: Charlotte</t>
  </si>
  <si>
    <t>Commonwealth High School</t>
  </si>
  <si>
    <t>Stewart Creek High School</t>
  </si>
  <si>
    <t>East Voyager Academy</t>
  </si>
  <si>
    <t>Aspire Trade High School</t>
  </si>
  <si>
    <t>Sandhills Theatre Arts Renaiss</t>
  </si>
  <si>
    <t>Island Montessori Charter</t>
  </si>
  <si>
    <t>Old Main Stream</t>
  </si>
  <si>
    <t>Legacy Classical</t>
  </si>
  <si>
    <t>Faith Academy</t>
  </si>
  <si>
    <t>Gray Stone Day School</t>
  </si>
  <si>
    <t>Mountain Discovery Charter School</t>
  </si>
  <si>
    <t>Union Academy Charter School</t>
  </si>
  <si>
    <t>Union Preparatory Academy at Indian Trai</t>
  </si>
  <si>
    <t>PreEminent Charter School</t>
  </si>
  <si>
    <t>Casa Esperanza Montessori</t>
  </si>
  <si>
    <t>Endeavor Charter</t>
  </si>
  <si>
    <t>Cardinal Charter</t>
  </si>
  <si>
    <t>RISE Southeast Raleigh Charter School</t>
  </si>
  <si>
    <t>Central Wake Charter High School</t>
  </si>
  <si>
    <t>Carolina Charter Academy: CFA</t>
  </si>
  <si>
    <t>Raleigh Oak Charter School</t>
  </si>
  <si>
    <t>Doral Academy North Carolina</t>
  </si>
  <si>
    <t>Wayne Preparatory</t>
  </si>
  <si>
    <t>Wayne STEM Preparatory</t>
  </si>
  <si>
    <t>Appalachian State U Academy Middle Fork</t>
  </si>
  <si>
    <t>Niner University Elementary School</t>
  </si>
  <si>
    <t>East Carolina Community School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</si>
  <si>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</si>
  <si>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</si>
  <si>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</si>
  <si>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</si>
  <si>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</si>
  <si>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</si>
  <si>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</si>
  <si>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</si>
  <si>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</si>
  <si>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</si>
  <si>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</si>
  <si>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</si>
  <si>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TOTAL</t>
  </si>
  <si>
    <t>The Math and Science Academy of Charlotte</t>
  </si>
  <si>
    <t>Total Charters and Other</t>
  </si>
  <si>
    <t>Total LEAs</t>
  </si>
  <si>
    <t>Name</t>
  </si>
  <si>
    <t>No.</t>
  </si>
  <si>
    <t>Recon?</t>
  </si>
  <si>
    <t>Percent Students Each Grade</t>
  </si>
  <si>
    <t>Move Into Edgecome: 1300 ADM</t>
  </si>
  <si>
    <t>Move out of Nash: 1500 ADM</t>
  </si>
  <si>
    <t>Recon Adjuster</t>
  </si>
  <si>
    <t>Edgecombe County (Orig)</t>
  </si>
  <si>
    <t>Edgecombe County (Adjusted for Demerge)</t>
  </si>
  <si>
    <t>Nash County (Orig)</t>
  </si>
  <si>
    <t>Calculated Students from DeMerge - Decreased</t>
  </si>
  <si>
    <t>Calculated Students from DeMerge - Increased</t>
  </si>
  <si>
    <t>Where's the 200 loss of ADM? 0 qs 3/25/24</t>
  </si>
  <si>
    <t>Nash County (Adjusted for Demerge)</t>
  </si>
  <si>
    <t>Reference snippet from tab: Summary-B1of2</t>
  </si>
  <si>
    <t>LEA 330/Edgecombe and LEA 640/Nash Demerger Adjustment for FY2024-25</t>
  </si>
  <si>
    <t>PSU Allotted ADM for 2025-2026 School Year (FY25 Best 1 of 2 Actual)</t>
  </si>
  <si>
    <t>25A</t>
  </si>
  <si>
    <t>90G</t>
  </si>
  <si>
    <t>Area</t>
  </si>
  <si>
    <t>Type</t>
  </si>
  <si>
    <t>CS</t>
  </si>
  <si>
    <t>RSD</t>
  </si>
  <si>
    <t>Lab</t>
  </si>
  <si>
    <t>Regional</t>
  </si>
  <si>
    <t>26D</t>
  </si>
  <si>
    <t xml:space="preserve">Agape </t>
  </si>
  <si>
    <t>32U</t>
  </si>
  <si>
    <t>North Oak Academy</t>
  </si>
  <si>
    <t>34L</t>
  </si>
  <si>
    <t>Anderson Academy</t>
  </si>
  <si>
    <t>41P</t>
  </si>
  <si>
    <t>Liberty Charter Academy</t>
  </si>
  <si>
    <t>41S</t>
  </si>
  <si>
    <t>Triad International Studies</t>
  </si>
  <si>
    <t>62Q</t>
  </si>
  <si>
    <t>GO BIG</t>
  </si>
  <si>
    <t>62S</t>
  </si>
  <si>
    <t>Honor Prep</t>
  </si>
  <si>
    <t>68F</t>
  </si>
  <si>
    <t>Carolina Achieve</t>
  </si>
  <si>
    <t>91C</t>
  </si>
  <si>
    <t>Sledge Institute</t>
  </si>
  <si>
    <t>94K</t>
  </si>
  <si>
    <t xml:space="preserve">Nalanda Charter </t>
  </si>
  <si>
    <t>Valor Prep (pka) Cabarrus Charter Academy</t>
  </si>
  <si>
    <t>Riverside Leadership Academy</t>
  </si>
  <si>
    <t>Community School of Digital Visual Art</t>
  </si>
  <si>
    <t>Shining Rock Classical Academy</t>
  </si>
  <si>
    <t>Iredell Charter Academy of Arts &amp; Science</t>
  </si>
  <si>
    <t>American Leadership Academy - Johnston</t>
  </si>
  <si>
    <t>Rising Leaders Academy</t>
  </si>
  <si>
    <t>Central Carolina Academy</t>
  </si>
  <si>
    <t>ALA Charlotte</t>
  </si>
  <si>
    <t>Movement Freedom</t>
  </si>
  <si>
    <t xml:space="preserve">Cardinal Charter Acad at Wendell Falls </t>
  </si>
  <si>
    <t>The Math and Science Academy of Apex</t>
  </si>
  <si>
    <t>Northeast Regional School - Biotech/Agri (NERSBA) Early College</t>
  </si>
  <si>
    <r>
      <t>FY26 New Charter Schools</t>
    </r>
    <r>
      <rPr>
        <sz val="8"/>
        <rFont val="Arial"/>
        <family val="2"/>
      </rPr>
      <t xml:space="preserve"> (per Application estimated ADM)</t>
    </r>
  </si>
  <si>
    <t>Existing School Total</t>
  </si>
  <si>
    <t>Grand Total (Existing + Projected New)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</si>
</sst>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2"/>
      <name val="Century Schoolbook"/>
      <family val="1"/>
    </font>
    <font>
      <sz val="10"/>
      <color theme="4" tint="-0.249977111117893"/>
      <name val="Calibri Light"/>
      <family val="2"/>
      <scheme val="major"/>
    </font>
    <font>
      <sz val="10"/>
      <color theme="4" tint="-0.249977111117893"/>
      <name val="Wingdings 2"/>
      <family val="1"/>
      <charset val="2"/>
    </font>
    <font>
      <sz val="8"/>
      <name val="Arial"/>
      <family val="2"/>
    </font>
    <font>
      <b/>
      <sz val="8"/>
      <name val="Arial"/>
      <family val="2"/>
    </font>
    <font>
      <sz val="10"/>
      <color theme="4" tint="-0.249977111117893"/>
      <name val="Calibri"/>
      <family val="2"/>
      <scheme val="minor"/>
    </font>
    <font>
      <sz val="9"/>
      <color rgb="FFCC0066"/>
      <name val="Wingdings 2"/>
      <family val="1"/>
      <charset val="2"/>
    </font>
    <font>
      <sz val="12"/>
      <name val="SWISS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b/>
      <sz val="10"/>
      <color theme="4" tint="-0.249977111117893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Aptos"/>
      <family val="2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  <xf numFmtId="0" fontId="19" fillId="0" borderId="0"/>
    <xf numFmtId="43" fontId="19" fillId="0" borderId="0" applyFont="0" applyFill="0" applyBorder="0" applyAlignment="0" applyProtection="0"/>
    <xf numFmtId="0" fontId="1" fillId="0" borderId="0"/>
    <xf numFmtId="0" fontId="19" fillId="0" borderId="0"/>
    <xf numFmtId="0" fontId="27" fillId="0" borderId="0"/>
    <xf numFmtId="0" fontId="31" fillId="0" borderId="0"/>
    <xf numFmtId="0" fontId="1" fillId="0" borderId="0"/>
    <xf numFmtId="0" fontId="32" fillId="0" borderId="0"/>
    <xf numFmtId="9" fontId="32" fillId="0" borderId="0" applyFont="0" applyFill="0" applyBorder="0" applyAlignment="0" applyProtection="0"/>
    <xf numFmtId="0" fontId="33" fillId="0" borderId="0"/>
    <xf numFmtId="0" fontId="19" fillId="0" borderId="0"/>
  </cellStyleXfs>
  <cellXfs count="52">
    <xf numFmtId="0" fontId="0" fillId="0" borderId="0" xfId="0"/>
    <xf numFmtId="164" fontId="23" fillId="0" borderId="0" xfId="45" applyNumberFormat="1" applyFont="1" applyFill="1"/>
    <xf numFmtId="0" fontId="19" fillId="0" borderId="0" xfId="47"/>
    <xf numFmtId="0" fontId="23" fillId="0" borderId="0" xfId="47" applyFont="1"/>
    <xf numFmtId="37" fontId="19" fillId="0" borderId="0" xfId="47" applyNumberFormat="1"/>
    <xf numFmtId="0" fontId="20" fillId="0" borderId="0" xfId="47" applyFont="1" applyAlignment="1">
      <alignment horizontal="center" vertical="center" wrapText="1"/>
    </xf>
    <xf numFmtId="49" fontId="23" fillId="0" borderId="0" xfId="47" applyNumberFormat="1" applyFont="1"/>
    <xf numFmtId="37" fontId="23" fillId="0" borderId="0" xfId="47" applyNumberFormat="1" applyFont="1"/>
    <xf numFmtId="0" fontId="23" fillId="0" borderId="11" xfId="47" applyFont="1" applyBorder="1"/>
    <xf numFmtId="0" fontId="23" fillId="0" borderId="11" xfId="47" applyFont="1" applyBorder="1" applyAlignment="1">
      <alignment horizontal="center"/>
    </xf>
    <xf numFmtId="37" fontId="23" fillId="0" borderId="11" xfId="47" applyNumberFormat="1" applyFont="1" applyBorder="1"/>
    <xf numFmtId="3" fontId="23" fillId="0" borderId="10" xfId="47" applyNumberFormat="1" applyFont="1" applyBorder="1"/>
    <xf numFmtId="0" fontId="19" fillId="0" borderId="10" xfId="47" applyBorder="1" applyAlignment="1">
      <alignment horizontal="center"/>
    </xf>
    <xf numFmtId="41" fontId="23" fillId="0" borderId="0" xfId="47" applyNumberFormat="1" applyFont="1"/>
    <xf numFmtId="0" fontId="23" fillId="0" borderId="12" xfId="47" applyFont="1" applyBorder="1"/>
    <xf numFmtId="0" fontId="19" fillId="33" borderId="0" xfId="47" applyFill="1"/>
    <xf numFmtId="37" fontId="19" fillId="33" borderId="0" xfId="47" applyNumberFormat="1" applyFill="1"/>
    <xf numFmtId="0" fontId="28" fillId="33" borderId="0" xfId="47" applyFont="1" applyFill="1"/>
    <xf numFmtId="0" fontId="28" fillId="0" borderId="0" xfId="47" applyFont="1"/>
    <xf numFmtId="10" fontId="23" fillId="0" borderId="0" xfId="1" applyNumberFormat="1" applyFont="1" applyFill="1"/>
    <xf numFmtId="9" fontId="23" fillId="0" borderId="0" xfId="1" applyFont="1" applyFill="1"/>
    <xf numFmtId="37" fontId="28" fillId="0" borderId="0" xfId="47" applyNumberFormat="1" applyFont="1"/>
    <xf numFmtId="49" fontId="24" fillId="0" borderId="0" xfId="47" applyNumberFormat="1" applyFont="1"/>
    <xf numFmtId="164" fontId="24" fillId="0" borderId="0" xfId="45" applyNumberFormat="1" applyFont="1" applyFill="1"/>
    <xf numFmtId="37" fontId="24" fillId="0" borderId="0" xfId="47" applyNumberFormat="1" applyFont="1"/>
    <xf numFmtId="0" fontId="29" fillId="0" borderId="0" xfId="47" applyFont="1"/>
    <xf numFmtId="37" fontId="29" fillId="0" borderId="0" xfId="47" applyNumberFormat="1" applyFont="1"/>
    <xf numFmtId="0" fontId="18" fillId="0" borderId="0" xfId="47" applyFont="1"/>
    <xf numFmtId="0" fontId="30" fillId="0" borderId="0" xfId="47" applyFont="1"/>
    <xf numFmtId="4" fontId="25" fillId="0" borderId="0" xfId="47" applyNumberFormat="1" applyFont="1" applyAlignment="1">
      <alignment horizontal="center"/>
    </xf>
    <xf numFmtId="39" fontId="26" fillId="0" borderId="0" xfId="44" quotePrefix="1" applyNumberFormat="1" applyFont="1"/>
    <xf numFmtId="37" fontId="23" fillId="0" borderId="12" xfId="47" applyNumberFormat="1" applyFont="1" applyBorder="1"/>
    <xf numFmtId="0" fontId="21" fillId="0" borderId="0" xfId="48" applyFont="1"/>
    <xf numFmtId="0" fontId="22" fillId="0" borderId="0" xfId="48" applyFont="1"/>
    <xf numFmtId="0" fontId="23" fillId="0" borderId="0" xfId="47" applyFont="1" applyAlignment="1">
      <alignment horizontal="center"/>
    </xf>
    <xf numFmtId="49" fontId="23" fillId="0" borderId="0" xfId="47" quotePrefix="1" applyNumberFormat="1" applyFont="1"/>
    <xf numFmtId="0" fontId="24" fillId="0" borderId="0" xfId="47" applyFont="1"/>
    <xf numFmtId="0" fontId="23" fillId="0" borderId="11" xfId="47" applyFont="1" applyBorder="1" applyAlignment="1">
      <alignment horizontal="left"/>
    </xf>
    <xf numFmtId="37" fontId="23" fillId="34" borderId="12" xfId="47" applyNumberFormat="1" applyFont="1" applyFill="1" applyBorder="1"/>
    <xf numFmtId="37" fontId="23" fillId="34" borderId="11" xfId="47" applyNumberFormat="1" applyFont="1" applyFill="1" applyBorder="1"/>
    <xf numFmtId="41" fontId="23" fillId="0" borderId="0" xfId="54" applyNumberFormat="1" applyFont="1"/>
    <xf numFmtId="0" fontId="20" fillId="0" borderId="0" xfId="47" applyFont="1" applyAlignment="1">
      <alignment horizontal="center" vertical="center" wrapText="1"/>
    </xf>
    <xf numFmtId="0" fontId="18" fillId="0" borderId="0" xfId="47" applyFont="1" applyAlignment="1">
      <alignment horizontal="center" vertical="center" wrapText="1"/>
    </xf>
    <xf numFmtId="0" fontId="18" fillId="0" borderId="10" xfId="47" applyFont="1" applyBorder="1" applyAlignment="1">
      <alignment horizontal="center" vertical="center" wrapText="1"/>
    </xf>
    <xf numFmtId="3" fontId="24" fillId="0" borderId="0" xfId="47" applyNumberFormat="1" applyFont="1" applyAlignment="1">
      <alignment horizontal="center" vertical="center"/>
    </xf>
    <xf numFmtId="3" fontId="24" fillId="0" borderId="10" xfId="47" applyNumberFormat="1" applyFont="1" applyBorder="1" applyAlignment="1">
      <alignment horizontal="center" vertical="center"/>
    </xf>
    <xf numFmtId="41" fontId="23" fillId="0" borderId="0" xfId="47" applyNumberFormat="1" applyFont="1" applyFill="1"/>
    <xf numFmtId="37" fontId="23" fillId="0" borderId="0" xfId="47" applyNumberFormat="1" applyFont="1" applyFill="1"/>
    <xf numFmtId="0" fontId="19" fillId="0" borderId="0" xfId="47" applyFill="1"/>
    <xf numFmtId="37" fontId="19" fillId="0" borderId="0" xfId="47" applyNumberFormat="1" applyFill="1"/>
    <xf numFmtId="0" fontId="23" fillId="0" borderId="0" xfId="47" applyFont="1" applyFill="1" applyAlignment="1">
      <alignment horizontal="left"/>
    </xf>
    <xf numFmtId="0" fontId="23" fillId="0" borderId="13" xfId="47" applyFont="1" applyBorder="1" applyAlignment="1">
      <alignment horizontal="center"/>
    </xf>
  </cellXfs>
  <cellStyles count="5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 2 2" xfId="45" xr:uid="{7B224EA1-070D-45A0-9456-E0325E3B9107}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 2" xfId="44" xr:uid="{51B03B5B-6134-4662-AC21-7B453CA49FBA}"/>
    <cellStyle name="Normal 10 3" xfId="53" xr:uid="{10135BF2-76A2-403F-BFF7-D18F47D4A0BF}"/>
    <cellStyle name="Normal 2" xfId="43" xr:uid="{D24C1E49-D274-43DC-BF3E-65417C4DB947}"/>
    <cellStyle name="Normal 2 2" xfId="48" xr:uid="{2C8101DA-F007-47E4-BA4A-DD2EC3CAC605}"/>
    <cellStyle name="Normal 2 2 2" xfId="50" xr:uid="{2E08F8B6-127A-4AA9-BABA-2027579F747A}"/>
    <cellStyle name="Normal 2 3" xfId="49" xr:uid="{625BFC19-C719-46E7-A0EC-76AE018F3E31}"/>
    <cellStyle name="Normal 3" xfId="46" xr:uid="{CD7110C6-BC3E-4A6D-9578-B85A01DE4A31}"/>
    <cellStyle name="Normal 4" xfId="47" xr:uid="{17A213C0-1F5D-47FE-84CD-F95984991C6C}"/>
    <cellStyle name="Normal 4 2" xfId="54" xr:uid="{3779E45E-8330-4D51-BE0B-D1F36E2547CF}"/>
    <cellStyle name="Normal 5" xfId="51" xr:uid="{C458AC94-39CF-426A-9656-951AECCFF507}"/>
    <cellStyle name="Note" xfId="16" builtinId="10" customBuiltin="1"/>
    <cellStyle name="Output" xfId="11" builtinId="21" customBuiltin="1"/>
    <cellStyle name="Percent" xfId="1" builtinId="5"/>
    <cellStyle name="Percent 2" xfId="52" xr:uid="{38918973-CC92-4388-89AF-EB28FFFEB591}"/>
    <cellStyle name="Title" xfId="2" builtinId="15" customBuiltin="1"/>
    <cellStyle name="Total" xfId="18" builtinId="25" customBuiltin="1"/>
    <cellStyle name="Warning Text" xfId="15" builtinId="11" customBuiltin="1"/>
  </cellStyles>
  <dxfs count="1">
    <dxf>
      <font>
        <b/>
        <i val="0"/>
        <color rgb="FFC00000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252950</xdr:colOff>
      <xdr:row>30</xdr:row>
      <xdr:rowOff>133766</xdr:rowOff>
    </xdr:from>
    <xdr:to>
      <xdr:col>8</xdr:col>
      <xdr:colOff>491723</xdr:colOff>
      <xdr:row>58</xdr:row>
      <xdr:rowOff>33374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C9BF503-117E-C20F-4DD4-92357E4DA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950" y="5351809"/>
          <a:ext cx="6492143" cy="4769782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E0A76-44E9-442A-A370-02E714E5E11D}">
  <sheetPr codeName="Sheet1">
    <pageSetUpPr fitToPage="1"/>
  </sheetPr>
  <dimension ref="A1:T356"/>
  <sheetViews>
    <sheetView tabSelected="1" zoomScale="85" zoomScaleNormal="85" workbookViewId="0">
      <pane ySplit="6" topLeftCell="A322" activePane="bottomLeft" state="frozen"/>
      <selection pane="bottomLeft" activeCell="S330" sqref="S330"/>
    </sheetView>
  </sheetViews>
  <sheetFormatPr defaultRowHeight="13.2"/>
  <cols>
    <col min="1" max="3" width="5.44140625" style="3" customWidth="1"/>
    <col min="4" max="4" width="30.109375" style="3" customWidth="1"/>
    <col min="5" max="5" width="7.5546875" style="3" customWidth="1"/>
    <col min="6" max="6" width="8.88671875" style="3" customWidth="1"/>
    <col min="7" max="7" width="7.44140625" style="3" customWidth="1"/>
    <col min="8" max="8" width="7.109375" style="3" customWidth="1"/>
    <col min="9" max="10" width="8.44140625" style="3" customWidth="1"/>
    <col min="11" max="11" width="8.88671875" style="3" customWidth="1"/>
    <col min="12" max="12" width="8.44140625" style="3" customWidth="1"/>
    <col min="13" max="14" width="7.88671875" style="3" customWidth="1"/>
    <col min="15" max="15" width="8.44140625" style="3" customWidth="1"/>
    <col min="16" max="16" width="7.44140625" style="3" customWidth="1"/>
    <col min="17" max="17" width="8.109375" style="3" customWidth="1"/>
    <col min="18" max="18" width="8.44140625" style="3" customWidth="1"/>
    <col min="19" max="19" width="50.6640625" style="2" customWidth="1"/>
    <col min="20" max="20" width="11.5546875" style="2" customWidth="1"/>
    <col min="21" max="16384" width="8.88671875" style="2"/>
  </cols>
  <sheetData>
    <row r="1" spans="1:20" ht="13.35" customHeight="1">
      <c r="A1" s="2"/>
      <c r="B1" s="2"/>
      <c r="C1" s="41" t="s">
        <v>679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spans="1:20" ht="13.35" customHeight="1">
      <c r="A2" s="2"/>
      <c r="B2" s="2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20" ht="13.8">
      <c r="A3" s="32"/>
      <c r="B3" s="32"/>
      <c r="C3" s="32"/>
      <c r="D3" s="32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2"/>
    </row>
    <row r="4" spans="1:20" ht="13.8" thickBot="1">
      <c r="A4" s="12"/>
      <c r="B4" s="12"/>
      <c r="C4" s="12"/>
      <c r="D4" s="12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</row>
    <row r="5" spans="1:20" ht="13.8" customHeight="1">
      <c r="A5" s="42" t="s">
        <v>683</v>
      </c>
      <c r="B5" s="42" t="s">
        <v>682</v>
      </c>
      <c r="C5" s="42" t="s">
        <v>664</v>
      </c>
      <c r="D5" s="42" t="s">
        <v>663</v>
      </c>
      <c r="E5" s="44" t="s">
        <v>480</v>
      </c>
      <c r="F5" s="44" t="s">
        <v>647</v>
      </c>
      <c r="G5" s="44" t="s">
        <v>648</v>
      </c>
      <c r="H5" s="44" t="s">
        <v>649</v>
      </c>
      <c r="I5" s="44" t="s">
        <v>650</v>
      </c>
      <c r="J5" s="44" t="s">
        <v>651</v>
      </c>
      <c r="K5" s="44" t="s">
        <v>652</v>
      </c>
      <c r="L5" s="44" t="s">
        <v>653</v>
      </c>
      <c r="M5" s="44" t="s">
        <v>654</v>
      </c>
      <c r="N5" s="44" t="s">
        <v>655</v>
      </c>
      <c r="O5" s="44" t="s">
        <v>656</v>
      </c>
      <c r="P5" s="44" t="s">
        <v>657</v>
      </c>
      <c r="Q5" s="44" t="s">
        <v>658</v>
      </c>
      <c r="R5" s="44" t="s">
        <v>659</v>
      </c>
    </row>
    <row r="6" spans="1:20" ht="13.8" thickBot="1">
      <c r="A6" s="43"/>
      <c r="B6" s="43"/>
      <c r="C6" s="43"/>
      <c r="D6" s="43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1:20">
      <c r="A7" s="6" t="s">
        <v>0</v>
      </c>
      <c r="B7" s="6" t="s">
        <v>481</v>
      </c>
      <c r="C7" s="6" t="s">
        <v>481</v>
      </c>
      <c r="D7" s="6" t="s">
        <v>2</v>
      </c>
      <c r="E7" s="1">
        <v>1533</v>
      </c>
      <c r="F7" s="1">
        <v>1664</v>
      </c>
      <c r="G7" s="1">
        <v>1574</v>
      </c>
      <c r="H7" s="1">
        <v>1730</v>
      </c>
      <c r="I7" s="1">
        <v>1576</v>
      </c>
      <c r="J7" s="1">
        <v>1699</v>
      </c>
      <c r="K7" s="1">
        <v>1647</v>
      </c>
      <c r="L7" s="1">
        <v>1685</v>
      </c>
      <c r="M7" s="1">
        <v>1725</v>
      </c>
      <c r="N7" s="1">
        <v>2091</v>
      </c>
      <c r="O7" s="1">
        <v>1942</v>
      </c>
      <c r="P7" s="1">
        <v>1946</v>
      </c>
      <c r="Q7" s="1">
        <v>1556</v>
      </c>
      <c r="R7" s="7">
        <f t="shared" ref="R7:R38" si="0">SUM(E7:Q7)</f>
        <v>22368</v>
      </c>
      <c r="T7" s="4"/>
    </row>
    <row r="8" spans="1:20">
      <c r="A8" s="6" t="s">
        <v>0</v>
      </c>
      <c r="B8" s="6" t="s">
        <v>492</v>
      </c>
      <c r="C8" s="6" t="s">
        <v>492</v>
      </c>
      <c r="D8" s="6" t="s">
        <v>3</v>
      </c>
      <c r="E8" s="1">
        <v>288</v>
      </c>
      <c r="F8" s="1">
        <v>318</v>
      </c>
      <c r="G8" s="1">
        <v>295</v>
      </c>
      <c r="H8" s="1">
        <v>312</v>
      </c>
      <c r="I8" s="1">
        <v>294</v>
      </c>
      <c r="J8" s="1">
        <v>298</v>
      </c>
      <c r="K8" s="1">
        <v>338</v>
      </c>
      <c r="L8" s="1">
        <v>338</v>
      </c>
      <c r="M8" s="1">
        <v>305</v>
      </c>
      <c r="N8" s="1">
        <v>379</v>
      </c>
      <c r="O8" s="1">
        <v>351</v>
      </c>
      <c r="P8" s="1">
        <v>341</v>
      </c>
      <c r="Q8" s="1">
        <v>344</v>
      </c>
      <c r="R8" s="7">
        <f t="shared" si="0"/>
        <v>4201</v>
      </c>
      <c r="T8" s="4"/>
    </row>
    <row r="9" spans="1:20">
      <c r="A9" s="6" t="s">
        <v>0</v>
      </c>
      <c r="B9" s="6" t="s">
        <v>494</v>
      </c>
      <c r="C9" s="6" t="s">
        <v>494</v>
      </c>
      <c r="D9" s="6" t="s">
        <v>4</v>
      </c>
      <c r="E9" s="1">
        <v>78</v>
      </c>
      <c r="F9" s="1">
        <v>109</v>
      </c>
      <c r="G9" s="1">
        <v>91</v>
      </c>
      <c r="H9" s="1">
        <v>106</v>
      </c>
      <c r="I9" s="1">
        <v>98</v>
      </c>
      <c r="J9" s="1">
        <v>103</v>
      </c>
      <c r="K9" s="1">
        <v>100</v>
      </c>
      <c r="L9" s="1">
        <v>98</v>
      </c>
      <c r="M9" s="1">
        <v>101</v>
      </c>
      <c r="N9" s="1">
        <v>112</v>
      </c>
      <c r="O9" s="1">
        <v>91</v>
      </c>
      <c r="P9" s="1">
        <v>85</v>
      </c>
      <c r="Q9" s="1">
        <v>107</v>
      </c>
      <c r="R9" s="7">
        <f t="shared" si="0"/>
        <v>1279</v>
      </c>
      <c r="T9" s="4"/>
    </row>
    <row r="10" spans="1:20">
      <c r="A10" s="6" t="s">
        <v>0</v>
      </c>
      <c r="B10" s="6" t="s">
        <v>495</v>
      </c>
      <c r="C10" s="6" t="s">
        <v>495</v>
      </c>
      <c r="D10" s="6" t="s">
        <v>5</v>
      </c>
      <c r="E10" s="1">
        <v>242</v>
      </c>
      <c r="F10" s="1">
        <v>221</v>
      </c>
      <c r="G10" s="1">
        <v>246</v>
      </c>
      <c r="H10" s="1">
        <v>231</v>
      </c>
      <c r="I10" s="1">
        <v>210</v>
      </c>
      <c r="J10" s="1">
        <v>231</v>
      </c>
      <c r="K10" s="1">
        <v>218</v>
      </c>
      <c r="L10" s="1">
        <v>212</v>
      </c>
      <c r="M10" s="1">
        <v>202</v>
      </c>
      <c r="N10" s="1">
        <v>298</v>
      </c>
      <c r="O10" s="1">
        <v>230</v>
      </c>
      <c r="P10" s="1">
        <v>219</v>
      </c>
      <c r="Q10" s="1">
        <v>133</v>
      </c>
      <c r="R10" s="7">
        <f t="shared" si="0"/>
        <v>2893</v>
      </c>
      <c r="T10" s="4"/>
    </row>
    <row r="11" spans="1:20">
      <c r="A11" s="6" t="s">
        <v>0</v>
      </c>
      <c r="B11" s="6" t="s">
        <v>496</v>
      </c>
      <c r="C11" s="6" t="s">
        <v>496</v>
      </c>
      <c r="D11" s="6" t="s">
        <v>6</v>
      </c>
      <c r="E11" s="1">
        <v>183</v>
      </c>
      <c r="F11" s="1">
        <v>163</v>
      </c>
      <c r="G11" s="1">
        <v>191</v>
      </c>
      <c r="H11" s="1">
        <v>180</v>
      </c>
      <c r="I11" s="1">
        <v>205</v>
      </c>
      <c r="J11" s="1">
        <v>167</v>
      </c>
      <c r="K11" s="1">
        <v>211</v>
      </c>
      <c r="L11" s="1">
        <v>208</v>
      </c>
      <c r="M11" s="1">
        <v>193</v>
      </c>
      <c r="N11" s="1">
        <v>239</v>
      </c>
      <c r="O11" s="1">
        <v>218</v>
      </c>
      <c r="P11" s="1">
        <v>211</v>
      </c>
      <c r="Q11" s="1">
        <v>204</v>
      </c>
      <c r="R11" s="7">
        <f t="shared" si="0"/>
        <v>2573</v>
      </c>
      <c r="T11" s="4"/>
    </row>
    <row r="12" spans="1:20">
      <c r="A12" s="6" t="s">
        <v>0</v>
      </c>
      <c r="B12" s="6" t="s">
        <v>497</v>
      </c>
      <c r="C12" s="6" t="s">
        <v>497</v>
      </c>
      <c r="D12" s="6" t="s">
        <v>7</v>
      </c>
      <c r="E12" s="1">
        <v>126</v>
      </c>
      <c r="F12" s="1">
        <v>130</v>
      </c>
      <c r="G12" s="1">
        <v>132</v>
      </c>
      <c r="H12" s="1">
        <v>163</v>
      </c>
      <c r="I12" s="1">
        <v>95</v>
      </c>
      <c r="J12" s="1">
        <v>125</v>
      </c>
      <c r="K12" s="1">
        <v>119</v>
      </c>
      <c r="L12" s="1">
        <v>136</v>
      </c>
      <c r="M12" s="1">
        <v>129</v>
      </c>
      <c r="N12" s="1">
        <v>131</v>
      </c>
      <c r="O12" s="1">
        <v>126</v>
      </c>
      <c r="P12" s="1">
        <v>144</v>
      </c>
      <c r="Q12" s="1">
        <v>138</v>
      </c>
      <c r="R12" s="7">
        <f t="shared" si="0"/>
        <v>1694</v>
      </c>
      <c r="T12" s="4"/>
    </row>
    <row r="13" spans="1:20">
      <c r="A13" s="6" t="s">
        <v>0</v>
      </c>
      <c r="B13" s="6" t="s">
        <v>498</v>
      </c>
      <c r="C13" s="6" t="s">
        <v>498</v>
      </c>
      <c r="D13" s="6" t="s">
        <v>8</v>
      </c>
      <c r="E13" s="1">
        <v>354</v>
      </c>
      <c r="F13" s="1">
        <v>392</v>
      </c>
      <c r="G13" s="1">
        <v>429</v>
      </c>
      <c r="H13" s="1">
        <v>376</v>
      </c>
      <c r="I13" s="1">
        <v>337</v>
      </c>
      <c r="J13" s="1">
        <v>404</v>
      </c>
      <c r="K13" s="1">
        <v>398</v>
      </c>
      <c r="L13" s="1">
        <v>441</v>
      </c>
      <c r="M13" s="1">
        <v>467</v>
      </c>
      <c r="N13" s="1">
        <v>496</v>
      </c>
      <c r="O13" s="1">
        <v>472</v>
      </c>
      <c r="P13" s="1">
        <v>426</v>
      </c>
      <c r="Q13" s="1">
        <v>473</v>
      </c>
      <c r="R13" s="7">
        <f t="shared" si="0"/>
        <v>5465</v>
      </c>
      <c r="T13" s="4"/>
    </row>
    <row r="14" spans="1:20">
      <c r="A14" s="6" t="s">
        <v>0</v>
      </c>
      <c r="B14" s="6" t="s">
        <v>499</v>
      </c>
      <c r="C14" s="6" t="s">
        <v>499</v>
      </c>
      <c r="D14" s="6" t="s">
        <v>9</v>
      </c>
      <c r="E14" s="1">
        <v>115</v>
      </c>
      <c r="F14" s="1">
        <v>112</v>
      </c>
      <c r="G14" s="1">
        <v>125</v>
      </c>
      <c r="H14" s="1">
        <v>137</v>
      </c>
      <c r="I14" s="1">
        <v>100</v>
      </c>
      <c r="J14" s="1">
        <v>122</v>
      </c>
      <c r="K14" s="1">
        <v>110</v>
      </c>
      <c r="L14" s="1">
        <v>111</v>
      </c>
      <c r="M14" s="1">
        <v>131</v>
      </c>
      <c r="N14" s="1">
        <v>148</v>
      </c>
      <c r="O14" s="1">
        <v>140</v>
      </c>
      <c r="P14" s="1">
        <v>131</v>
      </c>
      <c r="Q14" s="1">
        <v>129</v>
      </c>
      <c r="R14" s="7">
        <f t="shared" si="0"/>
        <v>1611</v>
      </c>
      <c r="T14" s="4"/>
    </row>
    <row r="15" spans="1:20">
      <c r="A15" s="6" t="s">
        <v>0</v>
      </c>
      <c r="B15" s="6" t="s">
        <v>500</v>
      </c>
      <c r="C15" s="6" t="s">
        <v>500</v>
      </c>
      <c r="D15" s="6" t="s">
        <v>10</v>
      </c>
      <c r="E15" s="1">
        <v>290</v>
      </c>
      <c r="F15" s="1">
        <v>280</v>
      </c>
      <c r="G15" s="1">
        <v>274</v>
      </c>
      <c r="H15" s="1">
        <v>266</v>
      </c>
      <c r="I15" s="1">
        <v>262</v>
      </c>
      <c r="J15" s="1">
        <v>264</v>
      </c>
      <c r="K15" s="1">
        <v>266</v>
      </c>
      <c r="L15" s="1">
        <v>265</v>
      </c>
      <c r="M15" s="1">
        <v>240</v>
      </c>
      <c r="N15" s="1">
        <v>409</v>
      </c>
      <c r="O15" s="1">
        <v>324</v>
      </c>
      <c r="P15" s="1">
        <v>323</v>
      </c>
      <c r="Q15" s="1">
        <v>320</v>
      </c>
      <c r="R15" s="7">
        <f t="shared" si="0"/>
        <v>3783</v>
      </c>
      <c r="T15" s="4"/>
    </row>
    <row r="16" spans="1:20">
      <c r="A16" s="6" t="s">
        <v>0</v>
      </c>
      <c r="B16" s="6" t="s">
        <v>501</v>
      </c>
      <c r="C16" s="6" t="s">
        <v>501</v>
      </c>
      <c r="D16" s="6" t="s">
        <v>11</v>
      </c>
      <c r="E16" s="1">
        <v>939</v>
      </c>
      <c r="F16" s="1">
        <v>970</v>
      </c>
      <c r="G16" s="1">
        <v>955</v>
      </c>
      <c r="H16" s="1">
        <v>1008</v>
      </c>
      <c r="I16" s="1">
        <v>945</v>
      </c>
      <c r="J16" s="1">
        <v>962</v>
      </c>
      <c r="K16" s="1">
        <v>998</v>
      </c>
      <c r="L16" s="1">
        <v>1022</v>
      </c>
      <c r="M16" s="1">
        <v>1062</v>
      </c>
      <c r="N16" s="1">
        <v>1293</v>
      </c>
      <c r="O16" s="1">
        <v>1189</v>
      </c>
      <c r="P16" s="1">
        <v>1129</v>
      </c>
      <c r="Q16" s="1">
        <v>1036</v>
      </c>
      <c r="R16" s="7">
        <f t="shared" si="0"/>
        <v>13508</v>
      </c>
      <c r="T16" s="4"/>
    </row>
    <row r="17" spans="1:20">
      <c r="A17" s="6" t="s">
        <v>0</v>
      </c>
      <c r="B17" s="6" t="s">
        <v>502</v>
      </c>
      <c r="C17" s="6" t="s">
        <v>502</v>
      </c>
      <c r="D17" s="6" t="s">
        <v>12</v>
      </c>
      <c r="E17" s="1">
        <v>1629</v>
      </c>
      <c r="F17" s="1">
        <v>1578</v>
      </c>
      <c r="G17" s="1">
        <v>1616</v>
      </c>
      <c r="H17" s="1">
        <v>1805</v>
      </c>
      <c r="I17" s="1">
        <v>1619</v>
      </c>
      <c r="J17" s="1">
        <v>1665</v>
      </c>
      <c r="K17" s="1">
        <v>1607</v>
      </c>
      <c r="L17" s="1">
        <v>1641</v>
      </c>
      <c r="M17" s="1">
        <v>1690</v>
      </c>
      <c r="N17" s="1">
        <v>1930</v>
      </c>
      <c r="O17" s="1">
        <v>1831</v>
      </c>
      <c r="P17" s="1">
        <v>1759</v>
      </c>
      <c r="Q17" s="1">
        <v>1682</v>
      </c>
      <c r="R17" s="7">
        <f t="shared" si="0"/>
        <v>22052</v>
      </c>
      <c r="T17" s="4"/>
    </row>
    <row r="18" spans="1:20">
      <c r="A18" s="6" t="s">
        <v>0</v>
      </c>
      <c r="B18" s="35" t="s">
        <v>502</v>
      </c>
      <c r="C18" s="6" t="s">
        <v>507</v>
      </c>
      <c r="D18" s="6" t="s">
        <v>13</v>
      </c>
      <c r="E18" s="1">
        <v>271</v>
      </c>
      <c r="F18" s="1">
        <v>268</v>
      </c>
      <c r="G18" s="1">
        <v>240</v>
      </c>
      <c r="H18" s="1">
        <v>306</v>
      </c>
      <c r="I18" s="1">
        <v>289</v>
      </c>
      <c r="J18" s="1">
        <v>254</v>
      </c>
      <c r="K18" s="1">
        <v>207</v>
      </c>
      <c r="L18" s="1">
        <v>247</v>
      </c>
      <c r="M18" s="1">
        <v>213</v>
      </c>
      <c r="N18" s="1">
        <v>404</v>
      </c>
      <c r="O18" s="1">
        <v>401</v>
      </c>
      <c r="P18" s="1">
        <v>368</v>
      </c>
      <c r="Q18" s="1">
        <v>356</v>
      </c>
      <c r="R18" s="7">
        <f t="shared" si="0"/>
        <v>3824</v>
      </c>
      <c r="T18" s="4"/>
    </row>
    <row r="19" spans="1:20">
      <c r="A19" s="6" t="s">
        <v>0</v>
      </c>
      <c r="B19" s="6" t="s">
        <v>509</v>
      </c>
      <c r="C19" s="6" t="s">
        <v>509</v>
      </c>
      <c r="D19" s="6" t="s">
        <v>14</v>
      </c>
      <c r="E19" s="1">
        <v>791</v>
      </c>
      <c r="F19" s="1">
        <v>804</v>
      </c>
      <c r="G19" s="1">
        <v>831</v>
      </c>
      <c r="H19" s="1">
        <v>858</v>
      </c>
      <c r="I19" s="1">
        <v>805</v>
      </c>
      <c r="J19" s="1">
        <v>856</v>
      </c>
      <c r="K19" s="1">
        <v>805</v>
      </c>
      <c r="L19" s="1">
        <v>795</v>
      </c>
      <c r="M19" s="1">
        <v>863</v>
      </c>
      <c r="N19" s="1">
        <v>930</v>
      </c>
      <c r="O19" s="1">
        <v>969</v>
      </c>
      <c r="P19" s="1">
        <v>953</v>
      </c>
      <c r="Q19" s="1">
        <v>946</v>
      </c>
      <c r="R19" s="7">
        <f t="shared" si="0"/>
        <v>11206</v>
      </c>
      <c r="T19" s="4"/>
    </row>
    <row r="20" spans="1:20">
      <c r="A20" s="6" t="s">
        <v>0</v>
      </c>
      <c r="B20" s="6" t="s">
        <v>511</v>
      </c>
      <c r="C20" s="6" t="s">
        <v>511</v>
      </c>
      <c r="D20" s="6" t="s">
        <v>15</v>
      </c>
      <c r="E20" s="1">
        <v>2294</v>
      </c>
      <c r="F20" s="1">
        <v>2424</v>
      </c>
      <c r="G20" s="1">
        <v>2602</v>
      </c>
      <c r="H20" s="1">
        <v>2735</v>
      </c>
      <c r="I20" s="1">
        <v>2583</v>
      </c>
      <c r="J20" s="1">
        <v>2668</v>
      </c>
      <c r="K20" s="1">
        <v>2742</v>
      </c>
      <c r="L20" s="1">
        <v>2744</v>
      </c>
      <c r="M20" s="1">
        <v>2749</v>
      </c>
      <c r="N20" s="1">
        <v>3096</v>
      </c>
      <c r="O20" s="1">
        <v>3076</v>
      </c>
      <c r="P20" s="1">
        <v>2805</v>
      </c>
      <c r="Q20" s="1">
        <v>2651</v>
      </c>
      <c r="R20" s="7">
        <f t="shared" si="0"/>
        <v>35169</v>
      </c>
      <c r="T20" s="4"/>
    </row>
    <row r="21" spans="1:20">
      <c r="A21" s="6" t="s">
        <v>0</v>
      </c>
      <c r="B21" s="35" t="s">
        <v>511</v>
      </c>
      <c r="C21" s="6" t="s">
        <v>512</v>
      </c>
      <c r="D21" s="6" t="s">
        <v>16</v>
      </c>
      <c r="E21" s="1">
        <v>418</v>
      </c>
      <c r="F21" s="1">
        <v>415</v>
      </c>
      <c r="G21" s="1">
        <v>399</v>
      </c>
      <c r="H21" s="1">
        <v>424</v>
      </c>
      <c r="I21" s="1">
        <v>412</v>
      </c>
      <c r="J21" s="1">
        <v>402</v>
      </c>
      <c r="K21" s="1">
        <v>359</v>
      </c>
      <c r="L21" s="1">
        <v>382</v>
      </c>
      <c r="M21" s="1">
        <v>398</v>
      </c>
      <c r="N21" s="1">
        <v>494</v>
      </c>
      <c r="O21" s="1">
        <v>465</v>
      </c>
      <c r="P21" s="1">
        <v>432</v>
      </c>
      <c r="Q21" s="1">
        <v>362</v>
      </c>
      <c r="R21" s="7">
        <f t="shared" si="0"/>
        <v>5362</v>
      </c>
      <c r="T21" s="4"/>
    </row>
    <row r="22" spans="1:20">
      <c r="A22" s="6" t="s">
        <v>0</v>
      </c>
      <c r="B22" s="6" t="s">
        <v>513</v>
      </c>
      <c r="C22" s="6" t="s">
        <v>513</v>
      </c>
      <c r="D22" s="6" t="s">
        <v>17</v>
      </c>
      <c r="E22" s="1">
        <v>819</v>
      </c>
      <c r="F22" s="1">
        <v>682</v>
      </c>
      <c r="G22" s="1">
        <v>751</v>
      </c>
      <c r="H22" s="1">
        <v>782</v>
      </c>
      <c r="I22" s="1">
        <v>749</v>
      </c>
      <c r="J22" s="1">
        <v>802</v>
      </c>
      <c r="K22" s="1">
        <v>757</v>
      </c>
      <c r="L22" s="1">
        <v>772</v>
      </c>
      <c r="M22" s="1">
        <v>774</v>
      </c>
      <c r="N22" s="1">
        <v>895</v>
      </c>
      <c r="O22" s="1">
        <v>845</v>
      </c>
      <c r="P22" s="1">
        <v>844</v>
      </c>
      <c r="Q22" s="1">
        <v>859</v>
      </c>
      <c r="R22" s="7">
        <f t="shared" si="0"/>
        <v>10331</v>
      </c>
      <c r="T22" s="4"/>
    </row>
    <row r="23" spans="1:20">
      <c r="A23" s="6" t="s">
        <v>0</v>
      </c>
      <c r="B23" s="6" t="s">
        <v>514</v>
      </c>
      <c r="C23" s="6" t="s">
        <v>514</v>
      </c>
      <c r="D23" s="6" t="s">
        <v>18</v>
      </c>
      <c r="E23" s="1">
        <v>130</v>
      </c>
      <c r="F23" s="1">
        <v>148</v>
      </c>
      <c r="G23" s="1">
        <v>135</v>
      </c>
      <c r="H23" s="1">
        <v>162</v>
      </c>
      <c r="I23" s="1">
        <v>158</v>
      </c>
      <c r="J23" s="1">
        <v>141</v>
      </c>
      <c r="K23" s="1">
        <v>155</v>
      </c>
      <c r="L23" s="1">
        <v>145</v>
      </c>
      <c r="M23" s="1">
        <v>158</v>
      </c>
      <c r="N23" s="1">
        <v>158</v>
      </c>
      <c r="O23" s="1">
        <v>129</v>
      </c>
      <c r="P23" s="1">
        <v>158</v>
      </c>
      <c r="Q23" s="1">
        <v>137</v>
      </c>
      <c r="R23" s="7">
        <f t="shared" si="0"/>
        <v>1914</v>
      </c>
      <c r="T23" s="4"/>
    </row>
    <row r="24" spans="1:20">
      <c r="A24" s="6" t="s">
        <v>0</v>
      </c>
      <c r="B24" s="6" t="s">
        <v>515</v>
      </c>
      <c r="C24" s="6" t="s">
        <v>515</v>
      </c>
      <c r="D24" s="6" t="s">
        <v>19</v>
      </c>
      <c r="E24" s="1">
        <v>440</v>
      </c>
      <c r="F24" s="1">
        <v>481</v>
      </c>
      <c r="G24" s="1">
        <v>548</v>
      </c>
      <c r="H24" s="1">
        <v>519</v>
      </c>
      <c r="I24" s="1">
        <v>542</v>
      </c>
      <c r="J24" s="1">
        <v>574</v>
      </c>
      <c r="K24" s="1">
        <v>648</v>
      </c>
      <c r="L24" s="1">
        <v>697</v>
      </c>
      <c r="M24" s="1">
        <v>664</v>
      </c>
      <c r="N24" s="1">
        <v>732</v>
      </c>
      <c r="O24" s="1">
        <v>674</v>
      </c>
      <c r="P24" s="1">
        <v>636</v>
      </c>
      <c r="Q24" s="1">
        <v>595</v>
      </c>
      <c r="R24" s="7">
        <f t="shared" si="0"/>
        <v>7750</v>
      </c>
      <c r="T24" s="4"/>
    </row>
    <row r="25" spans="1:20">
      <c r="A25" s="6" t="s">
        <v>0</v>
      </c>
      <c r="B25" s="6" t="s">
        <v>516</v>
      </c>
      <c r="C25" s="6" t="s">
        <v>516</v>
      </c>
      <c r="D25" s="6" t="s">
        <v>20</v>
      </c>
      <c r="E25" s="1">
        <v>169</v>
      </c>
      <c r="F25" s="1">
        <v>165</v>
      </c>
      <c r="G25" s="1">
        <v>182</v>
      </c>
      <c r="H25" s="1">
        <v>152</v>
      </c>
      <c r="I25" s="1">
        <v>153</v>
      </c>
      <c r="J25" s="1">
        <v>150</v>
      </c>
      <c r="K25" s="1">
        <v>142</v>
      </c>
      <c r="L25" s="1">
        <v>146</v>
      </c>
      <c r="M25" s="1">
        <v>139</v>
      </c>
      <c r="N25" s="1">
        <v>157</v>
      </c>
      <c r="O25" s="1">
        <v>175</v>
      </c>
      <c r="P25" s="1">
        <v>158</v>
      </c>
      <c r="Q25" s="1">
        <v>145</v>
      </c>
      <c r="R25" s="7">
        <f t="shared" si="0"/>
        <v>2033</v>
      </c>
      <c r="T25" s="4"/>
    </row>
    <row r="26" spans="1:20">
      <c r="A26" s="6" t="s">
        <v>0</v>
      </c>
      <c r="B26" s="6" t="s">
        <v>517</v>
      </c>
      <c r="C26" s="6" t="s">
        <v>517</v>
      </c>
      <c r="D26" s="6" t="s">
        <v>21</v>
      </c>
      <c r="E26" s="1">
        <v>1147</v>
      </c>
      <c r="F26" s="1">
        <v>1122</v>
      </c>
      <c r="G26" s="1">
        <v>1143</v>
      </c>
      <c r="H26" s="1">
        <v>1216</v>
      </c>
      <c r="I26" s="1">
        <v>1179</v>
      </c>
      <c r="J26" s="1">
        <v>1178</v>
      </c>
      <c r="K26" s="1">
        <v>1175</v>
      </c>
      <c r="L26" s="1">
        <v>1274</v>
      </c>
      <c r="M26" s="1">
        <v>1195</v>
      </c>
      <c r="N26" s="1">
        <v>1302</v>
      </c>
      <c r="O26" s="1">
        <v>1322</v>
      </c>
      <c r="P26" s="1">
        <v>1288</v>
      </c>
      <c r="Q26" s="1">
        <v>1221</v>
      </c>
      <c r="R26" s="7">
        <f t="shared" si="0"/>
        <v>15762</v>
      </c>
      <c r="T26" s="4"/>
    </row>
    <row r="27" spans="1:20">
      <c r="A27" s="6" t="s">
        <v>0</v>
      </c>
      <c r="B27" s="35" t="s">
        <v>517</v>
      </c>
      <c r="C27" s="6" t="s">
        <v>518</v>
      </c>
      <c r="D27" s="6" t="s">
        <v>22</v>
      </c>
      <c r="E27" s="1">
        <v>280</v>
      </c>
      <c r="F27" s="1">
        <v>261</v>
      </c>
      <c r="G27" s="1">
        <v>262</v>
      </c>
      <c r="H27" s="1">
        <v>275</v>
      </c>
      <c r="I27" s="1">
        <v>257</v>
      </c>
      <c r="J27" s="1">
        <v>276</v>
      </c>
      <c r="K27" s="1">
        <v>258</v>
      </c>
      <c r="L27" s="1">
        <v>296</v>
      </c>
      <c r="M27" s="1">
        <v>274</v>
      </c>
      <c r="N27" s="1">
        <v>340</v>
      </c>
      <c r="O27" s="1">
        <v>302</v>
      </c>
      <c r="P27" s="1">
        <v>276</v>
      </c>
      <c r="Q27" s="1">
        <v>277</v>
      </c>
      <c r="R27" s="7">
        <f t="shared" si="0"/>
        <v>3634</v>
      </c>
      <c r="T27" s="4"/>
    </row>
    <row r="28" spans="1:20">
      <c r="A28" s="6" t="s">
        <v>0</v>
      </c>
      <c r="B28" s="35" t="s">
        <v>517</v>
      </c>
      <c r="C28" s="6" t="s">
        <v>519</v>
      </c>
      <c r="D28" s="6" t="s">
        <v>23</v>
      </c>
      <c r="E28" s="1">
        <v>193</v>
      </c>
      <c r="F28" s="1">
        <v>175</v>
      </c>
      <c r="G28" s="1">
        <v>192</v>
      </c>
      <c r="H28" s="1">
        <v>196</v>
      </c>
      <c r="I28" s="1">
        <v>176</v>
      </c>
      <c r="J28" s="1">
        <v>195</v>
      </c>
      <c r="K28" s="1">
        <v>185</v>
      </c>
      <c r="L28" s="1">
        <v>207</v>
      </c>
      <c r="M28" s="1">
        <v>172</v>
      </c>
      <c r="N28" s="1">
        <v>214</v>
      </c>
      <c r="O28" s="1">
        <v>242</v>
      </c>
      <c r="P28" s="1">
        <v>205</v>
      </c>
      <c r="Q28" s="1">
        <v>234</v>
      </c>
      <c r="R28" s="7">
        <f t="shared" si="0"/>
        <v>2586</v>
      </c>
      <c r="T28" s="4"/>
    </row>
    <row r="29" spans="1:20">
      <c r="A29" s="6" t="s">
        <v>0</v>
      </c>
      <c r="B29" s="6" t="s">
        <v>520</v>
      </c>
      <c r="C29" s="6" t="s">
        <v>520</v>
      </c>
      <c r="D29" s="6" t="s">
        <v>24</v>
      </c>
      <c r="E29" s="1">
        <v>544</v>
      </c>
      <c r="F29" s="1">
        <v>651</v>
      </c>
      <c r="G29" s="1">
        <v>617</v>
      </c>
      <c r="H29" s="1">
        <v>660</v>
      </c>
      <c r="I29" s="1">
        <v>669</v>
      </c>
      <c r="J29" s="1">
        <v>689</v>
      </c>
      <c r="K29" s="1">
        <v>650</v>
      </c>
      <c r="L29" s="1">
        <v>649</v>
      </c>
      <c r="M29" s="1">
        <v>648</v>
      </c>
      <c r="N29" s="1">
        <v>781</v>
      </c>
      <c r="O29" s="1">
        <v>765</v>
      </c>
      <c r="P29" s="1">
        <v>764</v>
      </c>
      <c r="Q29" s="1">
        <v>725</v>
      </c>
      <c r="R29" s="7">
        <f t="shared" si="0"/>
        <v>8812</v>
      </c>
      <c r="T29" s="21"/>
    </row>
    <row r="30" spans="1:20">
      <c r="A30" s="6" t="s">
        <v>0</v>
      </c>
      <c r="B30" s="6" t="s">
        <v>521</v>
      </c>
      <c r="C30" s="6" t="s">
        <v>521</v>
      </c>
      <c r="D30" s="6" t="s">
        <v>25</v>
      </c>
      <c r="E30" s="1">
        <v>218</v>
      </c>
      <c r="F30" s="1">
        <v>210</v>
      </c>
      <c r="G30" s="1">
        <v>233</v>
      </c>
      <c r="H30" s="1">
        <v>235</v>
      </c>
      <c r="I30" s="1">
        <v>201</v>
      </c>
      <c r="J30" s="1">
        <v>203</v>
      </c>
      <c r="K30" s="1">
        <v>215</v>
      </c>
      <c r="L30" s="1">
        <v>221</v>
      </c>
      <c r="M30" s="1">
        <v>220</v>
      </c>
      <c r="N30" s="1">
        <v>269</v>
      </c>
      <c r="O30" s="1">
        <v>237</v>
      </c>
      <c r="P30" s="1">
        <v>266</v>
      </c>
      <c r="Q30" s="1">
        <v>207</v>
      </c>
      <c r="R30" s="7">
        <f t="shared" si="0"/>
        <v>2935</v>
      </c>
      <c r="T30" s="4"/>
    </row>
    <row r="31" spans="1:20">
      <c r="A31" s="6" t="s">
        <v>0</v>
      </c>
      <c r="B31" s="6" t="s">
        <v>522</v>
      </c>
      <c r="C31" s="6" t="s">
        <v>522</v>
      </c>
      <c r="D31" s="6" t="s">
        <v>26</v>
      </c>
      <c r="E31" s="1">
        <v>132</v>
      </c>
      <c r="F31" s="1">
        <v>126</v>
      </c>
      <c r="G31" s="1">
        <v>136</v>
      </c>
      <c r="H31" s="1">
        <v>127</v>
      </c>
      <c r="I31" s="1">
        <v>138</v>
      </c>
      <c r="J31" s="1">
        <v>103</v>
      </c>
      <c r="K31" s="1">
        <v>141</v>
      </c>
      <c r="L31" s="1">
        <v>106</v>
      </c>
      <c r="M31" s="1">
        <v>112</v>
      </c>
      <c r="N31" s="1">
        <v>157</v>
      </c>
      <c r="O31" s="1">
        <v>130</v>
      </c>
      <c r="P31" s="1">
        <v>133</v>
      </c>
      <c r="Q31" s="1">
        <v>132</v>
      </c>
      <c r="R31" s="7">
        <f t="shared" si="0"/>
        <v>1673</v>
      </c>
      <c r="T31" s="4"/>
    </row>
    <row r="32" spans="1:20">
      <c r="A32" s="6" t="s">
        <v>0</v>
      </c>
      <c r="B32" s="6" t="s">
        <v>523</v>
      </c>
      <c r="C32" s="6" t="s">
        <v>523</v>
      </c>
      <c r="D32" s="6" t="s">
        <v>27</v>
      </c>
      <c r="E32" s="1">
        <v>94</v>
      </c>
      <c r="F32" s="1">
        <v>109</v>
      </c>
      <c r="G32" s="1">
        <v>101</v>
      </c>
      <c r="H32" s="1">
        <v>118</v>
      </c>
      <c r="I32" s="1">
        <v>79</v>
      </c>
      <c r="J32" s="1">
        <v>85</v>
      </c>
      <c r="K32" s="1">
        <v>105</v>
      </c>
      <c r="L32" s="1">
        <v>103</v>
      </c>
      <c r="M32" s="1">
        <v>94</v>
      </c>
      <c r="N32" s="1">
        <v>92</v>
      </c>
      <c r="O32" s="1">
        <v>96</v>
      </c>
      <c r="P32" s="1">
        <v>105</v>
      </c>
      <c r="Q32" s="1">
        <v>77</v>
      </c>
      <c r="R32" s="7">
        <f t="shared" si="0"/>
        <v>1258</v>
      </c>
      <c r="T32" s="4"/>
    </row>
    <row r="33" spans="1:20">
      <c r="A33" s="6" t="s">
        <v>0</v>
      </c>
      <c r="B33" s="6" t="s">
        <v>524</v>
      </c>
      <c r="C33" s="6" t="s">
        <v>524</v>
      </c>
      <c r="D33" s="6" t="s">
        <v>28</v>
      </c>
      <c r="E33" s="1">
        <v>1039</v>
      </c>
      <c r="F33" s="1">
        <v>1070</v>
      </c>
      <c r="G33" s="1">
        <v>1044</v>
      </c>
      <c r="H33" s="1">
        <v>1071</v>
      </c>
      <c r="I33" s="1">
        <v>1036</v>
      </c>
      <c r="J33" s="1">
        <v>993</v>
      </c>
      <c r="K33" s="1">
        <v>1009</v>
      </c>
      <c r="L33" s="1">
        <v>1097</v>
      </c>
      <c r="M33" s="1">
        <v>1054</v>
      </c>
      <c r="N33" s="1">
        <v>1262</v>
      </c>
      <c r="O33" s="1">
        <v>1190</v>
      </c>
      <c r="P33" s="1">
        <v>1118</v>
      </c>
      <c r="Q33" s="1">
        <v>1041</v>
      </c>
      <c r="R33" s="7">
        <f t="shared" si="0"/>
        <v>14024</v>
      </c>
      <c r="T33" s="4"/>
    </row>
    <row r="34" spans="1:20">
      <c r="A34" s="6" t="s">
        <v>0</v>
      </c>
      <c r="B34" s="6" t="s">
        <v>525</v>
      </c>
      <c r="C34" s="6" t="s">
        <v>525</v>
      </c>
      <c r="D34" s="6" t="s">
        <v>29</v>
      </c>
      <c r="E34" s="1">
        <v>352</v>
      </c>
      <c r="F34" s="1">
        <v>367</v>
      </c>
      <c r="G34" s="1">
        <v>382</v>
      </c>
      <c r="H34" s="1">
        <v>408</v>
      </c>
      <c r="I34" s="1">
        <v>380</v>
      </c>
      <c r="J34" s="1">
        <v>387</v>
      </c>
      <c r="K34" s="1">
        <v>382</v>
      </c>
      <c r="L34" s="1">
        <v>424</v>
      </c>
      <c r="M34" s="1">
        <v>394</v>
      </c>
      <c r="N34" s="1">
        <v>462</v>
      </c>
      <c r="O34" s="1">
        <v>451</v>
      </c>
      <c r="P34" s="1">
        <v>391</v>
      </c>
      <c r="Q34" s="1">
        <v>440</v>
      </c>
      <c r="R34" s="7">
        <f t="shared" si="0"/>
        <v>5220</v>
      </c>
      <c r="T34" s="4"/>
    </row>
    <row r="35" spans="1:20">
      <c r="A35" s="6" t="s">
        <v>0</v>
      </c>
      <c r="B35" s="35" t="s">
        <v>525</v>
      </c>
      <c r="C35" s="6" t="s">
        <v>526</v>
      </c>
      <c r="D35" s="6" t="s">
        <v>30</v>
      </c>
      <c r="E35" s="1">
        <v>143</v>
      </c>
      <c r="F35" s="1">
        <v>150</v>
      </c>
      <c r="G35" s="1">
        <v>134</v>
      </c>
      <c r="H35" s="1">
        <v>159</v>
      </c>
      <c r="I35" s="1">
        <v>154</v>
      </c>
      <c r="J35" s="1">
        <v>138</v>
      </c>
      <c r="K35" s="1">
        <v>159</v>
      </c>
      <c r="L35" s="1">
        <v>154</v>
      </c>
      <c r="M35" s="1">
        <v>148</v>
      </c>
      <c r="N35" s="1">
        <v>192</v>
      </c>
      <c r="O35" s="1">
        <v>145</v>
      </c>
      <c r="P35" s="1">
        <v>156</v>
      </c>
      <c r="Q35" s="1">
        <v>157</v>
      </c>
      <c r="R35" s="7">
        <f t="shared" si="0"/>
        <v>1989</v>
      </c>
      <c r="T35" s="4"/>
    </row>
    <row r="36" spans="1:20">
      <c r="A36" s="6" t="s">
        <v>0</v>
      </c>
      <c r="B36" s="6" t="s">
        <v>527</v>
      </c>
      <c r="C36" s="6" t="s">
        <v>527</v>
      </c>
      <c r="D36" s="6" t="s">
        <v>528</v>
      </c>
      <c r="E36" s="1">
        <v>838</v>
      </c>
      <c r="F36" s="1">
        <v>906</v>
      </c>
      <c r="G36" s="1">
        <v>957</v>
      </c>
      <c r="H36" s="1">
        <v>892</v>
      </c>
      <c r="I36" s="1">
        <v>904</v>
      </c>
      <c r="J36" s="1">
        <v>910</v>
      </c>
      <c r="K36" s="1">
        <v>828</v>
      </c>
      <c r="L36" s="1">
        <v>890</v>
      </c>
      <c r="M36" s="1">
        <v>905</v>
      </c>
      <c r="N36" s="1">
        <v>1228</v>
      </c>
      <c r="O36" s="1">
        <v>940</v>
      </c>
      <c r="P36" s="1">
        <v>875</v>
      </c>
      <c r="Q36" s="1">
        <v>765</v>
      </c>
      <c r="R36" s="7">
        <f t="shared" si="0"/>
        <v>11838</v>
      </c>
      <c r="T36" s="4"/>
    </row>
    <row r="37" spans="1:20">
      <c r="A37" s="6" t="s">
        <v>0</v>
      </c>
      <c r="B37" s="6" t="s">
        <v>529</v>
      </c>
      <c r="C37" s="6" t="s">
        <v>529</v>
      </c>
      <c r="D37" s="6" t="s">
        <v>31</v>
      </c>
      <c r="E37" s="1">
        <v>3744</v>
      </c>
      <c r="F37" s="1">
        <v>3708</v>
      </c>
      <c r="G37" s="1">
        <v>3719</v>
      </c>
      <c r="H37" s="1">
        <v>3800</v>
      </c>
      <c r="I37" s="1">
        <v>3436</v>
      </c>
      <c r="J37" s="1">
        <v>3717</v>
      </c>
      <c r="K37" s="1">
        <v>3577</v>
      </c>
      <c r="L37" s="1">
        <v>3524</v>
      </c>
      <c r="M37" s="1">
        <v>3661</v>
      </c>
      <c r="N37" s="1">
        <v>4362</v>
      </c>
      <c r="O37" s="1">
        <v>4049</v>
      </c>
      <c r="P37" s="1">
        <v>3754</v>
      </c>
      <c r="Q37" s="1">
        <v>3368</v>
      </c>
      <c r="R37" s="7">
        <f t="shared" si="0"/>
        <v>48419</v>
      </c>
      <c r="T37" s="4"/>
    </row>
    <row r="38" spans="1:20">
      <c r="A38" s="6" t="s">
        <v>0</v>
      </c>
      <c r="B38" s="6" t="s">
        <v>533</v>
      </c>
      <c r="C38" s="6" t="s">
        <v>533</v>
      </c>
      <c r="D38" s="6" t="s">
        <v>32</v>
      </c>
      <c r="E38" s="1">
        <v>319</v>
      </c>
      <c r="F38" s="1">
        <v>312</v>
      </c>
      <c r="G38" s="1">
        <v>356</v>
      </c>
      <c r="H38" s="1">
        <v>397</v>
      </c>
      <c r="I38" s="1">
        <v>382</v>
      </c>
      <c r="J38" s="1">
        <v>373</v>
      </c>
      <c r="K38" s="1">
        <v>382</v>
      </c>
      <c r="L38" s="1">
        <v>339</v>
      </c>
      <c r="M38" s="1">
        <v>350</v>
      </c>
      <c r="N38" s="1">
        <v>370</v>
      </c>
      <c r="O38" s="1">
        <v>310</v>
      </c>
      <c r="P38" s="1">
        <v>324</v>
      </c>
      <c r="Q38" s="1">
        <v>318</v>
      </c>
      <c r="R38" s="7">
        <f t="shared" si="0"/>
        <v>4532</v>
      </c>
      <c r="T38" s="4"/>
    </row>
    <row r="39" spans="1:20">
      <c r="A39" s="6" t="s">
        <v>0</v>
      </c>
      <c r="B39" s="6" t="s">
        <v>534</v>
      </c>
      <c r="C39" s="6" t="s">
        <v>534</v>
      </c>
      <c r="D39" s="6" t="s">
        <v>33</v>
      </c>
      <c r="E39" s="1">
        <v>295</v>
      </c>
      <c r="F39" s="1">
        <v>315</v>
      </c>
      <c r="G39" s="1">
        <v>336</v>
      </c>
      <c r="H39" s="1">
        <v>361</v>
      </c>
      <c r="I39" s="1">
        <v>352</v>
      </c>
      <c r="J39" s="1">
        <v>387</v>
      </c>
      <c r="K39" s="1">
        <v>375</v>
      </c>
      <c r="L39" s="1">
        <v>394</v>
      </c>
      <c r="M39" s="1">
        <v>372</v>
      </c>
      <c r="N39" s="1">
        <v>406</v>
      </c>
      <c r="O39" s="1">
        <v>401</v>
      </c>
      <c r="P39" s="1">
        <v>427</v>
      </c>
      <c r="Q39" s="1">
        <v>369</v>
      </c>
      <c r="R39" s="7">
        <f t="shared" ref="R39:R70" si="1">SUM(E39:Q39)</f>
        <v>4790</v>
      </c>
      <c r="T39" s="4"/>
    </row>
    <row r="40" spans="1:20">
      <c r="A40" s="6" t="s">
        <v>0</v>
      </c>
      <c r="B40" s="6" t="s">
        <v>535</v>
      </c>
      <c r="C40" s="6" t="s">
        <v>535</v>
      </c>
      <c r="D40" s="6" t="s">
        <v>34</v>
      </c>
      <c r="E40" s="1">
        <v>1247</v>
      </c>
      <c r="F40" s="1">
        <v>1243</v>
      </c>
      <c r="G40" s="1">
        <v>1290</v>
      </c>
      <c r="H40" s="1">
        <v>1357</v>
      </c>
      <c r="I40" s="1">
        <v>1275</v>
      </c>
      <c r="J40" s="1">
        <v>1359</v>
      </c>
      <c r="K40" s="1">
        <v>1377</v>
      </c>
      <c r="L40" s="1">
        <v>1413</v>
      </c>
      <c r="M40" s="1">
        <v>1374</v>
      </c>
      <c r="N40" s="1">
        <v>1543</v>
      </c>
      <c r="O40" s="1">
        <v>1530</v>
      </c>
      <c r="P40" s="1">
        <v>1396</v>
      </c>
      <c r="Q40" s="1">
        <v>1328</v>
      </c>
      <c r="R40" s="7">
        <f t="shared" si="1"/>
        <v>17732</v>
      </c>
      <c r="T40" s="4"/>
    </row>
    <row r="41" spans="1:20">
      <c r="A41" s="6" t="s">
        <v>0</v>
      </c>
      <c r="B41" s="35" t="s">
        <v>535</v>
      </c>
      <c r="C41" s="6" t="s">
        <v>536</v>
      </c>
      <c r="D41" s="6" t="s">
        <v>35</v>
      </c>
      <c r="E41" s="1">
        <v>189</v>
      </c>
      <c r="F41" s="1">
        <v>235</v>
      </c>
      <c r="G41" s="1">
        <v>217</v>
      </c>
      <c r="H41" s="1">
        <v>240</v>
      </c>
      <c r="I41" s="1">
        <v>231</v>
      </c>
      <c r="J41" s="1">
        <v>223</v>
      </c>
      <c r="K41" s="1">
        <v>192</v>
      </c>
      <c r="L41" s="1">
        <v>196</v>
      </c>
      <c r="M41" s="1">
        <v>210</v>
      </c>
      <c r="N41" s="1">
        <v>242</v>
      </c>
      <c r="O41" s="1">
        <v>263</v>
      </c>
      <c r="P41" s="1">
        <v>230</v>
      </c>
      <c r="Q41" s="1">
        <v>167</v>
      </c>
      <c r="R41" s="7">
        <f t="shared" si="1"/>
        <v>2835</v>
      </c>
      <c r="T41" s="4"/>
    </row>
    <row r="42" spans="1:20">
      <c r="A42" s="6" t="s">
        <v>0</v>
      </c>
      <c r="B42" s="35" t="s">
        <v>535</v>
      </c>
      <c r="C42" s="6" t="s">
        <v>537</v>
      </c>
      <c r="D42" s="6" t="s">
        <v>36</v>
      </c>
      <c r="E42" s="1">
        <v>178</v>
      </c>
      <c r="F42" s="1">
        <v>171</v>
      </c>
      <c r="G42" s="1">
        <v>163</v>
      </c>
      <c r="H42" s="1">
        <v>189</v>
      </c>
      <c r="I42" s="1">
        <v>144</v>
      </c>
      <c r="J42" s="1">
        <v>163</v>
      </c>
      <c r="K42" s="1">
        <v>174</v>
      </c>
      <c r="L42" s="1">
        <v>162</v>
      </c>
      <c r="M42" s="1">
        <v>162</v>
      </c>
      <c r="N42" s="1">
        <v>168</v>
      </c>
      <c r="O42" s="1">
        <v>149</v>
      </c>
      <c r="P42" s="1">
        <v>150</v>
      </c>
      <c r="Q42" s="1">
        <v>114</v>
      </c>
      <c r="R42" s="7">
        <f t="shared" si="1"/>
        <v>2087</v>
      </c>
      <c r="T42" s="4"/>
    </row>
    <row r="43" spans="1:20">
      <c r="A43" s="6" t="s">
        <v>0</v>
      </c>
      <c r="B43" s="6" t="s">
        <v>510</v>
      </c>
      <c r="C43" s="6" t="s">
        <v>510</v>
      </c>
      <c r="D43" s="6" t="s">
        <v>37</v>
      </c>
      <c r="E43" s="1">
        <v>406</v>
      </c>
      <c r="F43" s="1">
        <v>442</v>
      </c>
      <c r="G43" s="1">
        <v>448</v>
      </c>
      <c r="H43" s="1">
        <v>447</v>
      </c>
      <c r="I43" s="1">
        <v>421</v>
      </c>
      <c r="J43" s="1">
        <v>468</v>
      </c>
      <c r="K43" s="1">
        <v>458</v>
      </c>
      <c r="L43" s="1">
        <v>487</v>
      </c>
      <c r="M43" s="1">
        <v>466</v>
      </c>
      <c r="N43" s="1">
        <v>558</v>
      </c>
      <c r="O43" s="1">
        <v>503</v>
      </c>
      <c r="P43" s="1">
        <v>460</v>
      </c>
      <c r="Q43" s="1">
        <v>448</v>
      </c>
      <c r="R43" s="7">
        <f t="shared" si="1"/>
        <v>6012</v>
      </c>
      <c r="T43" s="4"/>
    </row>
    <row r="44" spans="1:20">
      <c r="A44" s="6" t="s">
        <v>0</v>
      </c>
      <c r="B44" s="6" t="s">
        <v>482</v>
      </c>
      <c r="C44" s="6" t="s">
        <v>482</v>
      </c>
      <c r="D44" s="6" t="s">
        <v>38</v>
      </c>
      <c r="E44" s="1">
        <v>772</v>
      </c>
      <c r="F44" s="1">
        <v>703</v>
      </c>
      <c r="G44" s="1">
        <v>709</v>
      </c>
      <c r="H44" s="1">
        <v>739</v>
      </c>
      <c r="I44" s="1">
        <v>704</v>
      </c>
      <c r="J44" s="1">
        <v>727</v>
      </c>
      <c r="K44" s="1">
        <v>765</v>
      </c>
      <c r="L44" s="1">
        <v>746</v>
      </c>
      <c r="M44" s="1">
        <v>754</v>
      </c>
      <c r="N44" s="1">
        <v>856</v>
      </c>
      <c r="O44" s="1">
        <v>715</v>
      </c>
      <c r="P44" s="1">
        <v>712</v>
      </c>
      <c r="Q44" s="1">
        <v>676</v>
      </c>
      <c r="R44" s="7">
        <f t="shared" si="1"/>
        <v>9578</v>
      </c>
      <c r="T44" s="4"/>
    </row>
    <row r="45" spans="1:20">
      <c r="A45" s="6" t="s">
        <v>0</v>
      </c>
      <c r="B45" s="6" t="s">
        <v>483</v>
      </c>
      <c r="C45" s="6" t="s">
        <v>483</v>
      </c>
      <c r="D45" s="6" t="s">
        <v>39</v>
      </c>
      <c r="E45" s="1">
        <v>2293</v>
      </c>
      <c r="F45" s="1">
        <v>2340</v>
      </c>
      <c r="G45" s="1">
        <v>2305</v>
      </c>
      <c r="H45" s="1">
        <v>2388</v>
      </c>
      <c r="I45" s="1">
        <v>2292</v>
      </c>
      <c r="J45" s="1">
        <v>2254</v>
      </c>
      <c r="K45" s="1">
        <v>2105</v>
      </c>
      <c r="L45" s="1">
        <v>2135</v>
      </c>
      <c r="M45" s="1">
        <v>2176</v>
      </c>
      <c r="N45" s="1">
        <v>3271</v>
      </c>
      <c r="O45" s="1">
        <v>2734</v>
      </c>
      <c r="P45" s="1">
        <v>2485</v>
      </c>
      <c r="Q45" s="1">
        <v>2301</v>
      </c>
      <c r="R45" s="7">
        <f t="shared" si="1"/>
        <v>31079</v>
      </c>
      <c r="T45" s="4"/>
    </row>
    <row r="46" spans="1:20">
      <c r="A46" s="6" t="s">
        <v>0</v>
      </c>
      <c r="B46" s="6" t="s">
        <v>493</v>
      </c>
      <c r="C46" s="6" t="s">
        <v>493</v>
      </c>
      <c r="D46" s="6" t="s">
        <v>40</v>
      </c>
      <c r="E46" s="1">
        <v>487</v>
      </c>
      <c r="F46" s="1">
        <v>478</v>
      </c>
      <c r="G46" s="1">
        <v>504</v>
      </c>
      <c r="H46" s="1">
        <v>471</v>
      </c>
      <c r="I46" s="1">
        <v>437</v>
      </c>
      <c r="J46" s="1">
        <v>437</v>
      </c>
      <c r="K46" s="1">
        <v>489</v>
      </c>
      <c r="L46" s="1">
        <v>483</v>
      </c>
      <c r="M46" s="1">
        <v>490</v>
      </c>
      <c r="N46" s="1">
        <v>571</v>
      </c>
      <c r="O46" s="1">
        <v>494</v>
      </c>
      <c r="P46" s="1">
        <v>428</v>
      </c>
      <c r="Q46" s="1">
        <v>419</v>
      </c>
      <c r="R46" s="7">
        <f t="shared" si="1"/>
        <v>6188</v>
      </c>
      <c r="T46" s="4"/>
    </row>
    <row r="47" spans="1:20">
      <c r="A47" s="6" t="s">
        <v>0</v>
      </c>
      <c r="B47" s="6" t="s">
        <v>484</v>
      </c>
      <c r="C47" s="6" t="s">
        <v>484</v>
      </c>
      <c r="D47" s="6" t="s">
        <v>41</v>
      </c>
      <c r="E47" s="1">
        <v>3466</v>
      </c>
      <c r="F47" s="1">
        <v>3543</v>
      </c>
      <c r="G47" s="1">
        <v>3761</v>
      </c>
      <c r="H47" s="1">
        <v>3727</v>
      </c>
      <c r="I47" s="1">
        <v>3684</v>
      </c>
      <c r="J47" s="1">
        <v>3854</v>
      </c>
      <c r="K47" s="1">
        <v>3881</v>
      </c>
      <c r="L47" s="1">
        <v>3833</v>
      </c>
      <c r="M47" s="1">
        <v>4008</v>
      </c>
      <c r="N47" s="1">
        <v>4556</v>
      </c>
      <c r="O47" s="1">
        <v>4195</v>
      </c>
      <c r="P47" s="1">
        <v>4259</v>
      </c>
      <c r="Q47" s="1">
        <v>3831</v>
      </c>
      <c r="R47" s="7">
        <f t="shared" si="1"/>
        <v>50598</v>
      </c>
      <c r="T47" s="4"/>
    </row>
    <row r="48" spans="1:20">
      <c r="A48" s="6" t="s">
        <v>0</v>
      </c>
      <c r="B48" s="6" t="s">
        <v>485</v>
      </c>
      <c r="C48" s="6" t="s">
        <v>485</v>
      </c>
      <c r="D48" s="6" t="s">
        <v>42</v>
      </c>
      <c r="E48" s="1">
        <v>575</v>
      </c>
      <c r="F48" s="1">
        <v>552</v>
      </c>
      <c r="G48" s="1">
        <v>542</v>
      </c>
      <c r="H48" s="1">
        <v>579</v>
      </c>
      <c r="I48" s="1">
        <v>541</v>
      </c>
      <c r="J48" s="1">
        <v>564</v>
      </c>
      <c r="K48" s="1">
        <v>585</v>
      </c>
      <c r="L48" s="1">
        <v>567</v>
      </c>
      <c r="M48" s="1">
        <v>629</v>
      </c>
      <c r="N48" s="1">
        <v>708</v>
      </c>
      <c r="O48" s="1">
        <v>733</v>
      </c>
      <c r="P48" s="1">
        <v>658</v>
      </c>
      <c r="Q48" s="1">
        <v>647</v>
      </c>
      <c r="R48" s="7">
        <f t="shared" si="1"/>
        <v>7880</v>
      </c>
      <c r="T48" s="4"/>
    </row>
    <row r="49" spans="1:20">
      <c r="A49" s="6" t="s">
        <v>0</v>
      </c>
      <c r="B49" s="6" t="s">
        <v>486</v>
      </c>
      <c r="C49" s="6" t="s">
        <v>486</v>
      </c>
      <c r="D49" s="6" t="s">
        <v>43</v>
      </c>
      <c r="E49" s="1">
        <v>2200</v>
      </c>
      <c r="F49" s="1">
        <v>2253</v>
      </c>
      <c r="G49" s="1">
        <v>2223</v>
      </c>
      <c r="H49" s="1">
        <v>2380</v>
      </c>
      <c r="I49" s="1">
        <v>2237</v>
      </c>
      <c r="J49" s="1">
        <v>2184</v>
      </c>
      <c r="K49" s="1">
        <v>2347</v>
      </c>
      <c r="L49" s="1">
        <v>2387</v>
      </c>
      <c r="M49" s="1">
        <v>2444</v>
      </c>
      <c r="N49" s="1">
        <v>2799</v>
      </c>
      <c r="O49" s="1">
        <v>2575</v>
      </c>
      <c r="P49" s="1">
        <v>2338</v>
      </c>
      <c r="Q49" s="1">
        <v>2249</v>
      </c>
      <c r="R49" s="7">
        <f t="shared" si="1"/>
        <v>30616</v>
      </c>
      <c r="T49" s="4"/>
    </row>
    <row r="50" spans="1:20">
      <c r="A50" s="6" t="s">
        <v>0</v>
      </c>
      <c r="B50" s="6" t="s">
        <v>503</v>
      </c>
      <c r="C50" s="6" t="s">
        <v>503</v>
      </c>
      <c r="D50" s="6" t="s">
        <v>44</v>
      </c>
      <c r="E50" s="1">
        <v>102</v>
      </c>
      <c r="F50" s="1">
        <v>88</v>
      </c>
      <c r="G50" s="1">
        <v>108</v>
      </c>
      <c r="H50" s="1">
        <v>102</v>
      </c>
      <c r="I50" s="1">
        <v>102</v>
      </c>
      <c r="J50" s="1">
        <v>102</v>
      </c>
      <c r="K50" s="1">
        <v>110</v>
      </c>
      <c r="L50" s="1">
        <v>125</v>
      </c>
      <c r="M50" s="1">
        <v>101</v>
      </c>
      <c r="N50" s="1">
        <v>128</v>
      </c>
      <c r="O50" s="1">
        <v>94</v>
      </c>
      <c r="P50" s="1">
        <v>106</v>
      </c>
      <c r="Q50" s="1">
        <v>105</v>
      </c>
      <c r="R50" s="7">
        <f t="shared" si="1"/>
        <v>1373</v>
      </c>
      <c r="T50" s="4"/>
    </row>
    <row r="51" spans="1:20">
      <c r="A51" s="6" t="s">
        <v>0</v>
      </c>
      <c r="B51" s="6" t="s">
        <v>487</v>
      </c>
      <c r="C51" s="6" t="s">
        <v>487</v>
      </c>
      <c r="D51" s="6" t="s">
        <v>45</v>
      </c>
      <c r="E51" s="1">
        <v>77</v>
      </c>
      <c r="F51" s="1">
        <v>85</v>
      </c>
      <c r="G51" s="1">
        <v>70</v>
      </c>
      <c r="H51" s="1">
        <v>92</v>
      </c>
      <c r="I51" s="1">
        <v>73</v>
      </c>
      <c r="J51" s="1">
        <v>94</v>
      </c>
      <c r="K51" s="1">
        <v>75</v>
      </c>
      <c r="L51" s="1">
        <v>85</v>
      </c>
      <c r="M51" s="1">
        <v>83</v>
      </c>
      <c r="N51" s="1">
        <v>96</v>
      </c>
      <c r="O51" s="1">
        <v>73</v>
      </c>
      <c r="P51" s="1">
        <v>87</v>
      </c>
      <c r="Q51" s="1">
        <v>77</v>
      </c>
      <c r="R51" s="7">
        <f t="shared" si="1"/>
        <v>1067</v>
      </c>
      <c r="T51" s="4"/>
    </row>
    <row r="52" spans="1:20">
      <c r="A52" s="6" t="s">
        <v>0</v>
      </c>
      <c r="B52" s="6" t="s">
        <v>488</v>
      </c>
      <c r="C52" s="6" t="s">
        <v>488</v>
      </c>
      <c r="D52" s="6" t="s">
        <v>46</v>
      </c>
      <c r="E52" s="1">
        <v>459</v>
      </c>
      <c r="F52" s="1">
        <v>461</v>
      </c>
      <c r="G52" s="1">
        <v>495</v>
      </c>
      <c r="H52" s="1">
        <v>475</v>
      </c>
      <c r="I52" s="1">
        <v>452</v>
      </c>
      <c r="J52" s="1">
        <v>462</v>
      </c>
      <c r="K52" s="1">
        <v>441</v>
      </c>
      <c r="L52" s="1">
        <v>462</v>
      </c>
      <c r="M52" s="1">
        <v>507</v>
      </c>
      <c r="N52" s="1">
        <v>546</v>
      </c>
      <c r="O52" s="1">
        <v>504</v>
      </c>
      <c r="P52" s="1">
        <v>523</v>
      </c>
      <c r="Q52" s="1">
        <v>500</v>
      </c>
      <c r="R52" s="7">
        <f t="shared" si="1"/>
        <v>6287</v>
      </c>
      <c r="T52" s="4"/>
    </row>
    <row r="53" spans="1:20">
      <c r="A53" s="6" t="s">
        <v>0</v>
      </c>
      <c r="B53" s="6" t="s">
        <v>489</v>
      </c>
      <c r="C53" s="6" t="s">
        <v>489</v>
      </c>
      <c r="D53" s="6" t="s">
        <v>47</v>
      </c>
      <c r="E53" s="1">
        <v>199</v>
      </c>
      <c r="F53" s="1">
        <v>205</v>
      </c>
      <c r="G53" s="1">
        <v>188</v>
      </c>
      <c r="H53" s="1">
        <v>216</v>
      </c>
      <c r="I53" s="1">
        <v>180</v>
      </c>
      <c r="J53" s="1">
        <v>169</v>
      </c>
      <c r="K53" s="1">
        <v>172</v>
      </c>
      <c r="L53" s="1">
        <v>204</v>
      </c>
      <c r="M53" s="1">
        <v>229</v>
      </c>
      <c r="N53" s="1">
        <v>287</v>
      </c>
      <c r="O53" s="1">
        <v>218</v>
      </c>
      <c r="P53" s="1">
        <v>219</v>
      </c>
      <c r="Q53" s="1">
        <v>221</v>
      </c>
      <c r="R53" s="7">
        <f t="shared" si="1"/>
        <v>2707</v>
      </c>
      <c r="T53" s="4"/>
    </row>
    <row r="54" spans="1:20">
      <c r="A54" s="6" t="s">
        <v>0</v>
      </c>
      <c r="B54" s="6" t="s">
        <v>490</v>
      </c>
      <c r="C54" s="6" t="s">
        <v>490</v>
      </c>
      <c r="D54" s="6" t="s">
        <v>48</v>
      </c>
      <c r="E54" s="1">
        <v>4624</v>
      </c>
      <c r="F54" s="1">
        <v>4735</v>
      </c>
      <c r="G54" s="1">
        <v>4928</v>
      </c>
      <c r="H54" s="1">
        <v>4964</v>
      </c>
      <c r="I54" s="1">
        <v>4790</v>
      </c>
      <c r="J54" s="1">
        <v>5047</v>
      </c>
      <c r="K54" s="1">
        <v>4925</v>
      </c>
      <c r="L54" s="1">
        <v>5011</v>
      </c>
      <c r="M54" s="1">
        <v>4808</v>
      </c>
      <c r="N54" s="1">
        <v>5902</v>
      </c>
      <c r="O54" s="1">
        <v>5657</v>
      </c>
      <c r="P54" s="1">
        <v>5510</v>
      </c>
      <c r="Q54" s="1">
        <v>5241</v>
      </c>
      <c r="R54" s="7">
        <f t="shared" si="1"/>
        <v>66142</v>
      </c>
      <c r="T54" s="4"/>
    </row>
    <row r="55" spans="1:20">
      <c r="A55" s="6" t="s">
        <v>0</v>
      </c>
      <c r="B55" s="6" t="s">
        <v>504</v>
      </c>
      <c r="C55" s="6" t="s">
        <v>504</v>
      </c>
      <c r="D55" s="6" t="s">
        <v>49</v>
      </c>
      <c r="E55" s="1">
        <v>160</v>
      </c>
      <c r="F55" s="1">
        <v>162</v>
      </c>
      <c r="G55" s="1">
        <v>183</v>
      </c>
      <c r="H55" s="1">
        <v>164</v>
      </c>
      <c r="I55" s="1">
        <v>146</v>
      </c>
      <c r="J55" s="1">
        <v>153</v>
      </c>
      <c r="K55" s="1">
        <v>136</v>
      </c>
      <c r="L55" s="1">
        <v>143</v>
      </c>
      <c r="M55" s="1">
        <v>142</v>
      </c>
      <c r="N55" s="1">
        <v>181</v>
      </c>
      <c r="O55" s="1">
        <v>187</v>
      </c>
      <c r="P55" s="1">
        <v>144</v>
      </c>
      <c r="Q55" s="1">
        <v>135</v>
      </c>
      <c r="R55" s="7">
        <f t="shared" si="1"/>
        <v>2036</v>
      </c>
      <c r="T55" s="4"/>
    </row>
    <row r="56" spans="1:20">
      <c r="A56" s="6" t="s">
        <v>0</v>
      </c>
      <c r="B56" s="35" t="s">
        <v>504</v>
      </c>
      <c r="C56" s="6" t="s">
        <v>547</v>
      </c>
      <c r="D56" s="6" t="s">
        <v>50</v>
      </c>
      <c r="E56" s="1">
        <v>178</v>
      </c>
      <c r="F56" s="1">
        <v>196</v>
      </c>
      <c r="G56" s="1">
        <v>189</v>
      </c>
      <c r="H56" s="1">
        <v>203</v>
      </c>
      <c r="I56" s="1">
        <v>161</v>
      </c>
      <c r="J56" s="1">
        <v>178</v>
      </c>
      <c r="K56" s="1">
        <v>176</v>
      </c>
      <c r="L56" s="1">
        <v>202</v>
      </c>
      <c r="M56" s="1">
        <v>226</v>
      </c>
      <c r="N56" s="1">
        <v>215</v>
      </c>
      <c r="O56" s="1">
        <v>227</v>
      </c>
      <c r="P56" s="1">
        <v>214</v>
      </c>
      <c r="Q56" s="1">
        <v>236</v>
      </c>
      <c r="R56" s="7">
        <f t="shared" si="1"/>
        <v>2601</v>
      </c>
      <c r="T56" s="4"/>
    </row>
    <row r="57" spans="1:20">
      <c r="A57" s="6" t="s">
        <v>0</v>
      </c>
      <c r="B57" s="35" t="s">
        <v>504</v>
      </c>
      <c r="C57" s="6" t="s">
        <v>505</v>
      </c>
      <c r="D57" s="6" t="s">
        <v>51</v>
      </c>
      <c r="E57" s="1">
        <v>35</v>
      </c>
      <c r="F57" s="1">
        <v>39</v>
      </c>
      <c r="G57" s="1">
        <v>44</v>
      </c>
      <c r="H57" s="1">
        <v>39</v>
      </c>
      <c r="I57" s="1">
        <v>33</v>
      </c>
      <c r="J57" s="1">
        <v>49</v>
      </c>
      <c r="K57" s="1">
        <v>51</v>
      </c>
      <c r="L57" s="1">
        <v>41</v>
      </c>
      <c r="M57" s="1">
        <v>43</v>
      </c>
      <c r="N57" s="1">
        <v>66</v>
      </c>
      <c r="O57" s="1">
        <v>76</v>
      </c>
      <c r="P57" s="1">
        <v>56</v>
      </c>
      <c r="Q57" s="1">
        <v>62</v>
      </c>
      <c r="R57" s="7">
        <f t="shared" si="1"/>
        <v>634</v>
      </c>
      <c r="T57" s="4"/>
    </row>
    <row r="58" spans="1:20">
      <c r="A58" s="6" t="s">
        <v>0</v>
      </c>
      <c r="B58" s="6" t="s">
        <v>530</v>
      </c>
      <c r="C58" s="6" t="s">
        <v>530</v>
      </c>
      <c r="D58" s="6" t="s">
        <v>52</v>
      </c>
      <c r="E58" s="1">
        <v>1455</v>
      </c>
      <c r="F58" s="1">
        <v>1522</v>
      </c>
      <c r="G58" s="1">
        <v>1551</v>
      </c>
      <c r="H58" s="1">
        <v>1605</v>
      </c>
      <c r="I58" s="1">
        <v>1456</v>
      </c>
      <c r="J58" s="1">
        <v>1570</v>
      </c>
      <c r="K58" s="1">
        <v>1358</v>
      </c>
      <c r="L58" s="1">
        <v>1499</v>
      </c>
      <c r="M58" s="1">
        <v>1442</v>
      </c>
      <c r="N58" s="1">
        <v>1824</v>
      </c>
      <c r="O58" s="1">
        <v>1579</v>
      </c>
      <c r="P58" s="1">
        <v>1464</v>
      </c>
      <c r="Q58" s="1">
        <v>1530</v>
      </c>
      <c r="R58" s="7">
        <f t="shared" si="1"/>
        <v>19855</v>
      </c>
      <c r="T58" s="4"/>
    </row>
    <row r="59" spans="1:20">
      <c r="A59" s="6" t="s">
        <v>0</v>
      </c>
      <c r="B59" s="6" t="s">
        <v>531</v>
      </c>
      <c r="C59" s="6" t="s">
        <v>531</v>
      </c>
      <c r="D59" s="6" t="s">
        <v>53</v>
      </c>
      <c r="E59" s="1">
        <v>456</v>
      </c>
      <c r="F59" s="1">
        <v>500</v>
      </c>
      <c r="G59" s="1">
        <v>525</v>
      </c>
      <c r="H59" s="1">
        <v>534</v>
      </c>
      <c r="I59" s="1">
        <v>476</v>
      </c>
      <c r="J59" s="1">
        <v>476</v>
      </c>
      <c r="K59" s="1">
        <v>495</v>
      </c>
      <c r="L59" s="1">
        <v>498</v>
      </c>
      <c r="M59" s="1">
        <v>457</v>
      </c>
      <c r="N59" s="1">
        <v>531</v>
      </c>
      <c r="O59" s="1">
        <v>469</v>
      </c>
      <c r="P59" s="1">
        <v>473</v>
      </c>
      <c r="Q59" s="1">
        <v>480</v>
      </c>
      <c r="R59" s="7">
        <f t="shared" si="1"/>
        <v>6370</v>
      </c>
      <c r="T59" s="4"/>
    </row>
    <row r="60" spans="1:20">
      <c r="A60" s="6" t="s">
        <v>0</v>
      </c>
      <c r="B60" s="6" t="s">
        <v>491</v>
      </c>
      <c r="C60" s="6" t="s">
        <v>491</v>
      </c>
      <c r="D60" s="6" t="s">
        <v>54</v>
      </c>
      <c r="E60" s="1">
        <v>854</v>
      </c>
      <c r="F60" s="1">
        <v>904</v>
      </c>
      <c r="G60" s="1">
        <v>869</v>
      </c>
      <c r="H60" s="1">
        <v>957</v>
      </c>
      <c r="I60" s="1">
        <v>969</v>
      </c>
      <c r="J60" s="1">
        <v>937</v>
      </c>
      <c r="K60" s="1">
        <v>942</v>
      </c>
      <c r="L60" s="1">
        <v>1046</v>
      </c>
      <c r="M60" s="1">
        <v>961</v>
      </c>
      <c r="N60" s="1">
        <v>1090</v>
      </c>
      <c r="O60" s="1">
        <v>984</v>
      </c>
      <c r="P60" s="1">
        <v>1092</v>
      </c>
      <c r="Q60" s="1">
        <v>976</v>
      </c>
      <c r="R60" s="7">
        <f t="shared" si="1"/>
        <v>12581</v>
      </c>
      <c r="T60" s="4"/>
    </row>
    <row r="61" spans="1:20">
      <c r="A61" s="6" t="s">
        <v>0</v>
      </c>
      <c r="B61" s="6" t="s">
        <v>532</v>
      </c>
      <c r="C61" s="6" t="s">
        <v>532</v>
      </c>
      <c r="D61" s="6" t="s">
        <v>55</v>
      </c>
      <c r="E61" s="1">
        <v>146</v>
      </c>
      <c r="F61" s="1">
        <v>180</v>
      </c>
      <c r="G61" s="1">
        <v>190</v>
      </c>
      <c r="H61" s="1">
        <v>158</v>
      </c>
      <c r="I61" s="1">
        <v>170</v>
      </c>
      <c r="J61" s="1">
        <v>154</v>
      </c>
      <c r="K61" s="1">
        <v>166</v>
      </c>
      <c r="L61" s="1">
        <v>150</v>
      </c>
      <c r="M61" s="1">
        <v>170</v>
      </c>
      <c r="N61" s="1">
        <v>198</v>
      </c>
      <c r="O61" s="1">
        <v>208</v>
      </c>
      <c r="P61" s="1">
        <v>170</v>
      </c>
      <c r="Q61" s="1">
        <v>165</v>
      </c>
      <c r="R61" s="7">
        <f t="shared" si="1"/>
        <v>2225</v>
      </c>
      <c r="T61" s="4"/>
    </row>
    <row r="62" spans="1:20">
      <c r="A62" s="6" t="s">
        <v>0</v>
      </c>
      <c r="B62" s="6" t="s">
        <v>544</v>
      </c>
      <c r="C62" s="6" t="s">
        <v>544</v>
      </c>
      <c r="D62" s="6" t="s">
        <v>56</v>
      </c>
      <c r="E62" s="1">
        <v>654</v>
      </c>
      <c r="F62" s="1">
        <v>629</v>
      </c>
      <c r="G62" s="1">
        <v>671</v>
      </c>
      <c r="H62" s="1">
        <v>685</v>
      </c>
      <c r="I62" s="1">
        <v>631</v>
      </c>
      <c r="J62" s="1">
        <v>646</v>
      </c>
      <c r="K62" s="1">
        <v>675</v>
      </c>
      <c r="L62" s="1">
        <v>678</v>
      </c>
      <c r="M62" s="1">
        <v>686</v>
      </c>
      <c r="N62" s="1">
        <v>792</v>
      </c>
      <c r="O62" s="1">
        <v>647</v>
      </c>
      <c r="P62" s="1">
        <v>587</v>
      </c>
      <c r="Q62" s="1">
        <v>522</v>
      </c>
      <c r="R62" s="7">
        <f t="shared" si="1"/>
        <v>8503</v>
      </c>
      <c r="T62" s="4"/>
    </row>
    <row r="63" spans="1:20">
      <c r="A63" s="6" t="s">
        <v>0</v>
      </c>
      <c r="B63" s="6" t="s">
        <v>538</v>
      </c>
      <c r="C63" s="6" t="s">
        <v>538</v>
      </c>
      <c r="D63" s="6" t="s">
        <v>57</v>
      </c>
      <c r="E63" s="1">
        <v>26</v>
      </c>
      <c r="F63" s="1">
        <v>33</v>
      </c>
      <c r="G63" s="1">
        <v>23</v>
      </c>
      <c r="H63" s="1">
        <v>45</v>
      </c>
      <c r="I63" s="1">
        <v>32</v>
      </c>
      <c r="J63" s="1">
        <v>40</v>
      </c>
      <c r="K63" s="1">
        <v>42</v>
      </c>
      <c r="L63" s="1">
        <v>39</v>
      </c>
      <c r="M63" s="1">
        <v>26</v>
      </c>
      <c r="N63" s="1">
        <v>33</v>
      </c>
      <c r="O63" s="1">
        <v>41</v>
      </c>
      <c r="P63" s="1">
        <v>30</v>
      </c>
      <c r="Q63" s="1">
        <v>34</v>
      </c>
      <c r="R63" s="7">
        <f t="shared" si="1"/>
        <v>444</v>
      </c>
      <c r="T63" s="4"/>
    </row>
    <row r="64" spans="1:20">
      <c r="A64" s="6" t="s">
        <v>0</v>
      </c>
      <c r="B64" s="6" t="s">
        <v>539</v>
      </c>
      <c r="C64" s="6" t="s">
        <v>539</v>
      </c>
      <c r="D64" s="6" t="s">
        <v>58</v>
      </c>
      <c r="E64" s="1">
        <v>1344</v>
      </c>
      <c r="F64" s="1">
        <v>1390</v>
      </c>
      <c r="G64" s="1">
        <v>1463</v>
      </c>
      <c r="H64" s="1">
        <v>1601</v>
      </c>
      <c r="I64" s="1">
        <v>1483</v>
      </c>
      <c r="J64" s="1">
        <v>1511</v>
      </c>
      <c r="K64" s="1">
        <v>1480</v>
      </c>
      <c r="L64" s="1">
        <v>1568</v>
      </c>
      <c r="M64" s="1">
        <v>1584</v>
      </c>
      <c r="N64" s="1">
        <v>1892</v>
      </c>
      <c r="O64" s="1">
        <v>1783</v>
      </c>
      <c r="P64" s="1">
        <v>1892</v>
      </c>
      <c r="Q64" s="1">
        <v>1821</v>
      </c>
      <c r="R64" s="7">
        <f t="shared" si="1"/>
        <v>20812</v>
      </c>
      <c r="T64" s="4"/>
    </row>
    <row r="65" spans="1:20">
      <c r="A65" s="6" t="s">
        <v>0</v>
      </c>
      <c r="B65" s="35" t="s">
        <v>539</v>
      </c>
      <c r="C65" s="6" t="s">
        <v>548</v>
      </c>
      <c r="D65" s="6" t="s">
        <v>59</v>
      </c>
      <c r="E65" s="1">
        <v>362</v>
      </c>
      <c r="F65" s="1">
        <v>404</v>
      </c>
      <c r="G65" s="1">
        <v>452</v>
      </c>
      <c r="H65" s="1">
        <v>437</v>
      </c>
      <c r="I65" s="1">
        <v>427</v>
      </c>
      <c r="J65" s="1">
        <v>437</v>
      </c>
      <c r="K65" s="1">
        <v>461</v>
      </c>
      <c r="L65" s="1">
        <v>448</v>
      </c>
      <c r="M65" s="1">
        <v>436</v>
      </c>
      <c r="N65" s="1">
        <v>478</v>
      </c>
      <c r="O65" s="1">
        <v>510</v>
      </c>
      <c r="P65" s="1">
        <v>446</v>
      </c>
      <c r="Q65" s="1">
        <v>496</v>
      </c>
      <c r="R65" s="7">
        <f t="shared" si="1"/>
        <v>5794</v>
      </c>
      <c r="T65" s="4"/>
    </row>
    <row r="66" spans="1:20">
      <c r="A66" s="6" t="s">
        <v>0</v>
      </c>
      <c r="B66" s="6" t="s">
        <v>506</v>
      </c>
      <c r="C66" s="6" t="s">
        <v>506</v>
      </c>
      <c r="D66" s="6" t="s">
        <v>60</v>
      </c>
      <c r="E66" s="1">
        <v>217</v>
      </c>
      <c r="F66" s="1">
        <v>231</v>
      </c>
      <c r="G66" s="1">
        <v>229</v>
      </c>
      <c r="H66" s="1">
        <v>277</v>
      </c>
      <c r="I66" s="1">
        <v>276</v>
      </c>
      <c r="J66" s="1">
        <v>250</v>
      </c>
      <c r="K66" s="1">
        <v>237</v>
      </c>
      <c r="L66" s="1">
        <v>238</v>
      </c>
      <c r="M66" s="1">
        <v>276</v>
      </c>
      <c r="N66" s="1">
        <v>294</v>
      </c>
      <c r="O66" s="1">
        <v>280</v>
      </c>
      <c r="P66" s="1">
        <v>273</v>
      </c>
      <c r="Q66" s="1">
        <v>266</v>
      </c>
      <c r="R66" s="7">
        <f t="shared" si="1"/>
        <v>3344</v>
      </c>
      <c r="T66" s="4"/>
    </row>
    <row r="67" spans="1:20">
      <c r="A67" s="6" t="s">
        <v>0</v>
      </c>
      <c r="B67" s="6" t="s">
        <v>545</v>
      </c>
      <c r="C67" s="6" t="s">
        <v>545</v>
      </c>
      <c r="D67" s="6" t="s">
        <v>61</v>
      </c>
      <c r="E67" s="1">
        <v>2479</v>
      </c>
      <c r="F67" s="1">
        <v>2608</v>
      </c>
      <c r="G67" s="1">
        <v>2632</v>
      </c>
      <c r="H67" s="1">
        <v>2752</v>
      </c>
      <c r="I67" s="1">
        <v>2699</v>
      </c>
      <c r="J67" s="1">
        <v>2896</v>
      </c>
      <c r="K67" s="1">
        <v>2733</v>
      </c>
      <c r="L67" s="1">
        <v>2858</v>
      </c>
      <c r="M67" s="1">
        <v>2865</v>
      </c>
      <c r="N67" s="1">
        <v>3276</v>
      </c>
      <c r="O67" s="1">
        <v>3216</v>
      </c>
      <c r="P67" s="1">
        <v>3030</v>
      </c>
      <c r="Q67" s="1">
        <v>3017</v>
      </c>
      <c r="R67" s="7">
        <f t="shared" si="1"/>
        <v>37061</v>
      </c>
      <c r="T67" s="4"/>
    </row>
    <row r="68" spans="1:20">
      <c r="A68" s="6" t="s">
        <v>0</v>
      </c>
      <c r="B68" s="6" t="s">
        <v>540</v>
      </c>
      <c r="C68" s="6" t="s">
        <v>540</v>
      </c>
      <c r="D68" s="6" t="s">
        <v>62</v>
      </c>
      <c r="E68" s="1">
        <v>68</v>
      </c>
      <c r="F68" s="1">
        <v>83</v>
      </c>
      <c r="G68" s="1">
        <v>78</v>
      </c>
      <c r="H68" s="1">
        <v>76</v>
      </c>
      <c r="I68" s="1">
        <v>86</v>
      </c>
      <c r="J68" s="1">
        <v>76</v>
      </c>
      <c r="K68" s="1">
        <v>71</v>
      </c>
      <c r="L68" s="1">
        <v>67</v>
      </c>
      <c r="M68" s="1">
        <v>78</v>
      </c>
      <c r="N68" s="1">
        <v>75</v>
      </c>
      <c r="O68" s="1">
        <v>82</v>
      </c>
      <c r="P68" s="1">
        <v>58</v>
      </c>
      <c r="Q68" s="1">
        <v>64</v>
      </c>
      <c r="R68" s="7">
        <f t="shared" si="1"/>
        <v>962</v>
      </c>
      <c r="T68" s="4"/>
    </row>
    <row r="69" spans="1:20">
      <c r="A69" s="6" t="s">
        <v>0</v>
      </c>
      <c r="B69" s="6" t="s">
        <v>541</v>
      </c>
      <c r="C69" s="6" t="s">
        <v>541</v>
      </c>
      <c r="D69" s="6" t="s">
        <v>63</v>
      </c>
      <c r="E69" s="1">
        <v>728</v>
      </c>
      <c r="F69" s="1">
        <v>713</v>
      </c>
      <c r="G69" s="1">
        <v>705</v>
      </c>
      <c r="H69" s="1">
        <v>735</v>
      </c>
      <c r="I69" s="1">
        <v>703</v>
      </c>
      <c r="J69" s="1">
        <v>713</v>
      </c>
      <c r="K69" s="1">
        <v>626</v>
      </c>
      <c r="L69" s="1">
        <v>595</v>
      </c>
      <c r="M69" s="1">
        <v>671</v>
      </c>
      <c r="N69" s="1">
        <v>859</v>
      </c>
      <c r="O69" s="1">
        <v>694</v>
      </c>
      <c r="P69" s="1">
        <v>746</v>
      </c>
      <c r="Q69" s="1">
        <v>673</v>
      </c>
      <c r="R69" s="7">
        <f t="shared" si="1"/>
        <v>9161</v>
      </c>
      <c r="T69" s="4"/>
    </row>
    <row r="70" spans="1:20">
      <c r="A70" s="6" t="s">
        <v>0</v>
      </c>
      <c r="B70" s="6" t="s">
        <v>542</v>
      </c>
      <c r="C70" s="6" t="s">
        <v>542</v>
      </c>
      <c r="D70" s="6" t="s">
        <v>64</v>
      </c>
      <c r="E70" s="1">
        <v>582</v>
      </c>
      <c r="F70" s="1">
        <v>601</v>
      </c>
      <c r="G70" s="1">
        <v>595</v>
      </c>
      <c r="H70" s="1">
        <v>626</v>
      </c>
      <c r="I70" s="1">
        <v>583</v>
      </c>
      <c r="J70" s="1">
        <v>635</v>
      </c>
      <c r="K70" s="1">
        <v>638</v>
      </c>
      <c r="L70" s="1">
        <v>624</v>
      </c>
      <c r="M70" s="1">
        <v>623</v>
      </c>
      <c r="N70" s="1">
        <v>717</v>
      </c>
      <c r="O70" s="1">
        <v>648</v>
      </c>
      <c r="P70" s="1">
        <v>640</v>
      </c>
      <c r="Q70" s="1">
        <v>624</v>
      </c>
      <c r="R70" s="7">
        <f t="shared" si="1"/>
        <v>8136</v>
      </c>
      <c r="T70" s="4"/>
    </row>
    <row r="71" spans="1:20">
      <c r="A71" s="6" t="s">
        <v>0</v>
      </c>
      <c r="B71" s="6" t="s">
        <v>546</v>
      </c>
      <c r="C71" s="6" t="s">
        <v>546</v>
      </c>
      <c r="D71" s="6" t="s">
        <v>65</v>
      </c>
      <c r="E71" s="1">
        <v>817</v>
      </c>
      <c r="F71" s="1">
        <v>831</v>
      </c>
      <c r="G71" s="1">
        <v>851</v>
      </c>
      <c r="H71" s="1">
        <v>836</v>
      </c>
      <c r="I71" s="1">
        <v>847</v>
      </c>
      <c r="J71" s="1">
        <v>907</v>
      </c>
      <c r="K71" s="1">
        <v>872</v>
      </c>
      <c r="L71" s="1">
        <v>904</v>
      </c>
      <c r="M71" s="1">
        <v>871</v>
      </c>
      <c r="N71" s="1">
        <v>945</v>
      </c>
      <c r="O71" s="1">
        <v>986</v>
      </c>
      <c r="P71" s="1">
        <v>908</v>
      </c>
      <c r="Q71" s="1">
        <v>884</v>
      </c>
      <c r="R71" s="7">
        <f t="shared" ref="R71:R102" si="2">SUM(E71:Q71)</f>
        <v>11459</v>
      </c>
      <c r="T71" s="4"/>
    </row>
    <row r="72" spans="1:20">
      <c r="A72" s="6" t="s">
        <v>0</v>
      </c>
      <c r="B72" s="6" t="s">
        <v>543</v>
      </c>
      <c r="C72" s="6" t="s">
        <v>543</v>
      </c>
      <c r="D72" s="6" t="s">
        <v>66</v>
      </c>
      <c r="E72" s="1">
        <v>308</v>
      </c>
      <c r="F72" s="1">
        <v>312</v>
      </c>
      <c r="G72" s="1">
        <v>345</v>
      </c>
      <c r="H72" s="1">
        <v>342</v>
      </c>
      <c r="I72" s="1">
        <v>339</v>
      </c>
      <c r="J72" s="1">
        <v>339</v>
      </c>
      <c r="K72" s="1">
        <v>345</v>
      </c>
      <c r="L72" s="1">
        <v>329</v>
      </c>
      <c r="M72" s="1">
        <v>323</v>
      </c>
      <c r="N72" s="1">
        <v>345</v>
      </c>
      <c r="O72" s="1">
        <v>397</v>
      </c>
      <c r="P72" s="1">
        <v>325</v>
      </c>
      <c r="Q72" s="1">
        <v>349</v>
      </c>
      <c r="R72" s="7">
        <f t="shared" si="2"/>
        <v>4398</v>
      </c>
      <c r="T72" s="4"/>
    </row>
    <row r="73" spans="1:20">
      <c r="A73" s="6" t="s">
        <v>0</v>
      </c>
      <c r="B73" s="6" t="s">
        <v>550</v>
      </c>
      <c r="C73" s="6" t="s">
        <v>550</v>
      </c>
      <c r="D73" s="6" t="s">
        <v>67</v>
      </c>
      <c r="E73" s="1">
        <v>123</v>
      </c>
      <c r="F73" s="1">
        <v>154</v>
      </c>
      <c r="G73" s="1">
        <v>153</v>
      </c>
      <c r="H73" s="1">
        <v>177</v>
      </c>
      <c r="I73" s="1">
        <v>174</v>
      </c>
      <c r="J73" s="1">
        <v>152</v>
      </c>
      <c r="K73" s="1">
        <v>150</v>
      </c>
      <c r="L73" s="1">
        <v>153</v>
      </c>
      <c r="M73" s="1">
        <v>167</v>
      </c>
      <c r="N73" s="1">
        <v>148</v>
      </c>
      <c r="O73" s="1">
        <v>170</v>
      </c>
      <c r="P73" s="1">
        <v>167</v>
      </c>
      <c r="Q73" s="1">
        <v>183</v>
      </c>
      <c r="R73" s="7">
        <f t="shared" si="2"/>
        <v>2071</v>
      </c>
      <c r="T73" s="4"/>
    </row>
    <row r="74" spans="1:20">
      <c r="A74" s="6" t="s">
        <v>0</v>
      </c>
      <c r="B74" s="6" t="s">
        <v>549</v>
      </c>
      <c r="C74" s="6" t="s">
        <v>549</v>
      </c>
      <c r="D74" s="6" t="s">
        <v>68</v>
      </c>
      <c r="E74" s="1">
        <v>210</v>
      </c>
      <c r="F74" s="1">
        <v>230</v>
      </c>
      <c r="G74" s="1">
        <v>234</v>
      </c>
      <c r="H74" s="1">
        <v>211</v>
      </c>
      <c r="I74" s="1">
        <v>226</v>
      </c>
      <c r="J74" s="1">
        <v>206</v>
      </c>
      <c r="K74" s="1">
        <v>163</v>
      </c>
      <c r="L74" s="1">
        <v>150</v>
      </c>
      <c r="M74" s="1">
        <v>170</v>
      </c>
      <c r="N74" s="1">
        <v>228</v>
      </c>
      <c r="O74" s="1">
        <v>209</v>
      </c>
      <c r="P74" s="1">
        <v>176</v>
      </c>
      <c r="Q74" s="1">
        <v>142</v>
      </c>
      <c r="R74" s="7">
        <f t="shared" si="2"/>
        <v>2555</v>
      </c>
      <c r="T74" s="4"/>
    </row>
    <row r="75" spans="1:20">
      <c r="A75" s="6" t="s">
        <v>0</v>
      </c>
      <c r="B75" s="6" t="s">
        <v>551</v>
      </c>
      <c r="C75" s="6" t="s">
        <v>551</v>
      </c>
      <c r="D75" s="6" t="s">
        <v>69</v>
      </c>
      <c r="E75" s="1">
        <v>381</v>
      </c>
      <c r="F75" s="1">
        <v>408</v>
      </c>
      <c r="G75" s="1">
        <v>414</v>
      </c>
      <c r="H75" s="1">
        <v>389</v>
      </c>
      <c r="I75" s="1">
        <v>395</v>
      </c>
      <c r="J75" s="1">
        <v>425</v>
      </c>
      <c r="K75" s="1">
        <v>381</v>
      </c>
      <c r="L75" s="1">
        <v>359</v>
      </c>
      <c r="M75" s="1">
        <v>411</v>
      </c>
      <c r="N75" s="1">
        <v>450</v>
      </c>
      <c r="O75" s="1">
        <v>449</v>
      </c>
      <c r="P75" s="1">
        <v>457</v>
      </c>
      <c r="Q75" s="1">
        <v>440</v>
      </c>
      <c r="R75" s="7">
        <f t="shared" si="2"/>
        <v>5359</v>
      </c>
      <c r="T75" s="4"/>
    </row>
    <row r="76" spans="1:20">
      <c r="A76" s="6" t="s">
        <v>0</v>
      </c>
      <c r="B76" s="6" t="s">
        <v>552</v>
      </c>
      <c r="C76" s="6" t="s">
        <v>552</v>
      </c>
      <c r="D76" s="6" t="s">
        <v>70</v>
      </c>
      <c r="E76" s="1">
        <v>10011</v>
      </c>
      <c r="F76" s="1">
        <v>10683</v>
      </c>
      <c r="G76" s="1">
        <v>10784</v>
      </c>
      <c r="H76" s="1">
        <v>11167</v>
      </c>
      <c r="I76" s="1">
        <v>10527</v>
      </c>
      <c r="J76" s="1">
        <v>10718</v>
      </c>
      <c r="K76" s="1">
        <v>10575</v>
      </c>
      <c r="L76" s="1">
        <v>10557</v>
      </c>
      <c r="M76" s="1">
        <v>10658</v>
      </c>
      <c r="N76" s="1">
        <v>13292</v>
      </c>
      <c r="O76" s="1">
        <v>12189</v>
      </c>
      <c r="P76" s="1">
        <v>10301</v>
      </c>
      <c r="Q76" s="1">
        <v>10432</v>
      </c>
      <c r="R76" s="7">
        <f t="shared" si="2"/>
        <v>141894</v>
      </c>
      <c r="T76" s="4"/>
    </row>
    <row r="77" spans="1:20">
      <c r="A77" s="6" t="s">
        <v>0</v>
      </c>
      <c r="B77" s="6" t="s">
        <v>553</v>
      </c>
      <c r="C77" s="6" t="s">
        <v>553</v>
      </c>
      <c r="D77" s="6" t="s">
        <v>71</v>
      </c>
      <c r="E77" s="1">
        <v>122</v>
      </c>
      <c r="F77" s="1">
        <v>124</v>
      </c>
      <c r="G77" s="1">
        <v>117</v>
      </c>
      <c r="H77" s="1">
        <v>143</v>
      </c>
      <c r="I77" s="1">
        <v>104</v>
      </c>
      <c r="J77" s="1">
        <v>126</v>
      </c>
      <c r="K77" s="1">
        <v>117</v>
      </c>
      <c r="L77" s="1">
        <v>135</v>
      </c>
      <c r="M77" s="1">
        <v>128</v>
      </c>
      <c r="N77" s="1">
        <v>140</v>
      </c>
      <c r="O77" s="1">
        <v>162</v>
      </c>
      <c r="P77" s="1">
        <v>156</v>
      </c>
      <c r="Q77" s="1">
        <v>142</v>
      </c>
      <c r="R77" s="7">
        <f t="shared" si="2"/>
        <v>1716</v>
      </c>
      <c r="T77" s="4"/>
    </row>
    <row r="78" spans="1:20">
      <c r="A78" s="6" t="s">
        <v>0</v>
      </c>
      <c r="B78" s="6" t="s">
        <v>554</v>
      </c>
      <c r="C78" s="6" t="s">
        <v>554</v>
      </c>
      <c r="D78" s="6" t="s">
        <v>72</v>
      </c>
      <c r="E78" s="1">
        <v>256</v>
      </c>
      <c r="F78" s="1">
        <v>238</v>
      </c>
      <c r="G78" s="1">
        <v>240</v>
      </c>
      <c r="H78" s="1">
        <v>264</v>
      </c>
      <c r="I78" s="1">
        <v>247</v>
      </c>
      <c r="J78" s="1">
        <v>250</v>
      </c>
      <c r="K78" s="1">
        <v>268</v>
      </c>
      <c r="L78" s="1">
        <v>256</v>
      </c>
      <c r="M78" s="1">
        <v>252</v>
      </c>
      <c r="N78" s="1">
        <v>291</v>
      </c>
      <c r="O78" s="1">
        <v>280</v>
      </c>
      <c r="P78" s="1">
        <v>311</v>
      </c>
      <c r="Q78" s="1">
        <v>290</v>
      </c>
      <c r="R78" s="7">
        <f t="shared" si="2"/>
        <v>3443</v>
      </c>
      <c r="T78" s="4"/>
    </row>
    <row r="79" spans="1:20">
      <c r="A79" s="6" t="s">
        <v>0</v>
      </c>
      <c r="B79" s="6" t="s">
        <v>555</v>
      </c>
      <c r="C79" s="6" t="s">
        <v>555</v>
      </c>
      <c r="D79" s="6" t="s">
        <v>73</v>
      </c>
      <c r="E79" s="1">
        <v>856</v>
      </c>
      <c r="F79" s="1">
        <v>917</v>
      </c>
      <c r="G79" s="1">
        <v>933</v>
      </c>
      <c r="H79" s="1">
        <v>950</v>
      </c>
      <c r="I79" s="1">
        <v>939</v>
      </c>
      <c r="J79" s="1">
        <v>919</v>
      </c>
      <c r="K79" s="1">
        <v>947</v>
      </c>
      <c r="L79" s="1">
        <v>967</v>
      </c>
      <c r="M79" s="1">
        <v>968</v>
      </c>
      <c r="N79" s="1">
        <v>1164</v>
      </c>
      <c r="O79" s="1">
        <v>1188</v>
      </c>
      <c r="P79" s="1">
        <v>1140</v>
      </c>
      <c r="Q79" s="1">
        <v>1060</v>
      </c>
      <c r="R79" s="7">
        <f t="shared" si="2"/>
        <v>12948</v>
      </c>
      <c r="T79" s="4"/>
    </row>
    <row r="80" spans="1:20">
      <c r="A80" s="6" t="s">
        <v>0</v>
      </c>
      <c r="B80" s="6" t="s">
        <v>556</v>
      </c>
      <c r="C80" s="6" t="s">
        <v>556</v>
      </c>
      <c r="D80" s="6" t="s">
        <v>74</v>
      </c>
      <c r="E80" s="1">
        <v>906</v>
      </c>
      <c r="F80" s="1">
        <v>1011</v>
      </c>
      <c r="G80" s="1">
        <v>965</v>
      </c>
      <c r="H80" s="1">
        <v>971</v>
      </c>
      <c r="I80" s="1">
        <v>930</v>
      </c>
      <c r="J80" s="1">
        <v>904</v>
      </c>
      <c r="K80" s="1">
        <v>951</v>
      </c>
      <c r="L80" s="1">
        <v>990</v>
      </c>
      <c r="M80" s="1">
        <v>971</v>
      </c>
      <c r="N80" s="1">
        <v>1119</v>
      </c>
      <c r="O80" s="1">
        <v>1139</v>
      </c>
      <c r="P80" s="1">
        <v>1072</v>
      </c>
      <c r="Q80" s="1">
        <v>1063</v>
      </c>
      <c r="R80" s="7">
        <f t="shared" si="2"/>
        <v>12992</v>
      </c>
      <c r="T80" s="4"/>
    </row>
    <row r="81" spans="1:20">
      <c r="A81" s="6" t="s">
        <v>0</v>
      </c>
      <c r="B81" s="6" t="s">
        <v>557</v>
      </c>
      <c r="C81" s="6" t="s">
        <v>557</v>
      </c>
      <c r="D81" s="6" t="s">
        <v>75</v>
      </c>
      <c r="E81" s="1">
        <v>1679</v>
      </c>
      <c r="F81" s="1">
        <v>1741</v>
      </c>
      <c r="G81" s="1">
        <v>1873</v>
      </c>
      <c r="H81" s="1">
        <v>1892</v>
      </c>
      <c r="I81" s="1">
        <v>1840</v>
      </c>
      <c r="J81" s="1">
        <v>1795</v>
      </c>
      <c r="K81" s="1">
        <v>1764</v>
      </c>
      <c r="L81" s="1">
        <v>1740</v>
      </c>
      <c r="M81" s="1">
        <v>1783</v>
      </c>
      <c r="N81" s="1">
        <v>2231</v>
      </c>
      <c r="O81" s="1">
        <v>2145</v>
      </c>
      <c r="P81" s="1">
        <v>2052</v>
      </c>
      <c r="Q81" s="1">
        <v>2064</v>
      </c>
      <c r="R81" s="7">
        <f t="shared" si="2"/>
        <v>24599</v>
      </c>
      <c r="T81" s="4"/>
    </row>
    <row r="82" spans="1:20">
      <c r="A82" s="6" t="s">
        <v>0</v>
      </c>
      <c r="B82" s="6" t="s">
        <v>558</v>
      </c>
      <c r="C82" s="6" t="s">
        <v>558</v>
      </c>
      <c r="D82" s="6" t="s">
        <v>76</v>
      </c>
      <c r="E82" s="1">
        <v>90</v>
      </c>
      <c r="F82" s="1">
        <v>86</v>
      </c>
      <c r="G82" s="1">
        <v>101</v>
      </c>
      <c r="H82" s="1">
        <v>87</v>
      </c>
      <c r="I82" s="1">
        <v>69</v>
      </c>
      <c r="J82" s="1">
        <v>58</v>
      </c>
      <c r="K82" s="1">
        <v>91</v>
      </c>
      <c r="L82" s="1">
        <v>77</v>
      </c>
      <c r="M82" s="1">
        <v>101</v>
      </c>
      <c r="N82" s="1">
        <v>112</v>
      </c>
      <c r="O82" s="1">
        <v>101</v>
      </c>
      <c r="P82" s="1">
        <v>109</v>
      </c>
      <c r="Q82" s="1">
        <v>97</v>
      </c>
      <c r="R82" s="7">
        <f t="shared" si="2"/>
        <v>1179</v>
      </c>
      <c r="T82" s="4"/>
    </row>
    <row r="83" spans="1:20">
      <c r="A83" s="6" t="s">
        <v>0</v>
      </c>
      <c r="B83" s="6" t="s">
        <v>559</v>
      </c>
      <c r="C83" s="6" t="s">
        <v>559</v>
      </c>
      <c r="D83" s="6" t="s">
        <v>77</v>
      </c>
      <c r="E83" s="1">
        <v>2097</v>
      </c>
      <c r="F83" s="1">
        <v>2029</v>
      </c>
      <c r="G83" s="1">
        <v>2129</v>
      </c>
      <c r="H83" s="1">
        <v>2151</v>
      </c>
      <c r="I83" s="1">
        <v>2044</v>
      </c>
      <c r="J83" s="1">
        <v>2057</v>
      </c>
      <c r="K83" s="1">
        <v>2216</v>
      </c>
      <c r="L83" s="1">
        <v>2046</v>
      </c>
      <c r="M83" s="1">
        <v>2078</v>
      </c>
      <c r="N83" s="1">
        <v>2312</v>
      </c>
      <c r="O83" s="1">
        <v>2134</v>
      </c>
      <c r="P83" s="1">
        <v>1991</v>
      </c>
      <c r="Q83" s="1">
        <v>1857</v>
      </c>
      <c r="R83" s="7">
        <f t="shared" si="2"/>
        <v>27141</v>
      </c>
      <c r="T83" s="4"/>
    </row>
    <row r="84" spans="1:20">
      <c r="A84" s="6" t="s">
        <v>0</v>
      </c>
      <c r="B84" s="6" t="s">
        <v>560</v>
      </c>
      <c r="C84" s="6" t="s">
        <v>560</v>
      </c>
      <c r="D84" s="6" t="s">
        <v>78</v>
      </c>
      <c r="E84" s="1">
        <v>454</v>
      </c>
      <c r="F84" s="1">
        <v>478</v>
      </c>
      <c r="G84" s="1">
        <v>496</v>
      </c>
      <c r="H84" s="1">
        <v>494</v>
      </c>
      <c r="I84" s="1">
        <v>509</v>
      </c>
      <c r="J84" s="1">
        <v>550</v>
      </c>
      <c r="K84" s="1">
        <v>554</v>
      </c>
      <c r="L84" s="1">
        <v>497</v>
      </c>
      <c r="M84" s="1">
        <v>526</v>
      </c>
      <c r="N84" s="1">
        <v>655</v>
      </c>
      <c r="O84" s="1">
        <v>579</v>
      </c>
      <c r="P84" s="1">
        <v>599</v>
      </c>
      <c r="Q84" s="1">
        <v>524</v>
      </c>
      <c r="R84" s="7">
        <f t="shared" si="2"/>
        <v>6915</v>
      </c>
      <c r="T84" s="4"/>
    </row>
    <row r="85" spans="1:20">
      <c r="A85" s="6" t="s">
        <v>0</v>
      </c>
      <c r="B85" s="35" t="s">
        <v>560</v>
      </c>
      <c r="C85" s="6" t="s">
        <v>561</v>
      </c>
      <c r="D85" s="6" t="s">
        <v>79</v>
      </c>
      <c r="E85" s="1">
        <v>657</v>
      </c>
      <c r="F85" s="1">
        <v>667</v>
      </c>
      <c r="G85" s="1">
        <v>789</v>
      </c>
      <c r="H85" s="1">
        <v>749</v>
      </c>
      <c r="I85" s="1">
        <v>804</v>
      </c>
      <c r="J85" s="1">
        <v>853</v>
      </c>
      <c r="K85" s="1">
        <v>865</v>
      </c>
      <c r="L85" s="1">
        <v>846</v>
      </c>
      <c r="M85" s="1">
        <v>945</v>
      </c>
      <c r="N85" s="1">
        <v>1020</v>
      </c>
      <c r="O85" s="1">
        <v>1022</v>
      </c>
      <c r="P85" s="1">
        <v>967</v>
      </c>
      <c r="Q85" s="1">
        <v>930</v>
      </c>
      <c r="R85" s="7">
        <f t="shared" si="2"/>
        <v>11114</v>
      </c>
      <c r="T85" s="4"/>
    </row>
    <row r="86" spans="1:20">
      <c r="A86" s="6" t="s">
        <v>0</v>
      </c>
      <c r="B86" s="6" t="s">
        <v>562</v>
      </c>
      <c r="C86" s="6" t="s">
        <v>562</v>
      </c>
      <c r="D86" s="6" t="s">
        <v>80</v>
      </c>
      <c r="E86" s="1">
        <v>64</v>
      </c>
      <c r="F86" s="1">
        <v>78</v>
      </c>
      <c r="G86" s="1">
        <v>76</v>
      </c>
      <c r="H86" s="1">
        <v>69</v>
      </c>
      <c r="I86" s="1">
        <v>80</v>
      </c>
      <c r="J86" s="1">
        <v>57</v>
      </c>
      <c r="K86" s="1">
        <v>90</v>
      </c>
      <c r="L86" s="1">
        <v>75</v>
      </c>
      <c r="M86" s="1">
        <v>81</v>
      </c>
      <c r="N86" s="1">
        <v>100</v>
      </c>
      <c r="O86" s="1">
        <v>113</v>
      </c>
      <c r="P86" s="1">
        <v>122</v>
      </c>
      <c r="Q86" s="1">
        <v>90</v>
      </c>
      <c r="R86" s="7">
        <f t="shared" si="2"/>
        <v>1095</v>
      </c>
      <c r="T86" s="4"/>
    </row>
    <row r="87" spans="1:20">
      <c r="A87" s="6" t="s">
        <v>0</v>
      </c>
      <c r="B87" s="6" t="s">
        <v>508</v>
      </c>
      <c r="C87" s="6" t="s">
        <v>508</v>
      </c>
      <c r="D87" s="6" t="s">
        <v>81</v>
      </c>
      <c r="E87" s="1">
        <v>406</v>
      </c>
      <c r="F87" s="1">
        <v>387</v>
      </c>
      <c r="G87" s="1">
        <v>396</v>
      </c>
      <c r="H87" s="1">
        <v>421</v>
      </c>
      <c r="I87" s="1">
        <v>381</v>
      </c>
      <c r="J87" s="1">
        <v>281</v>
      </c>
      <c r="K87" s="1">
        <v>306</v>
      </c>
      <c r="L87" s="1">
        <v>314</v>
      </c>
      <c r="M87" s="1">
        <v>279</v>
      </c>
      <c r="N87" s="1">
        <v>395</v>
      </c>
      <c r="O87" s="1">
        <v>361</v>
      </c>
      <c r="P87" s="1">
        <v>364</v>
      </c>
      <c r="Q87" s="1">
        <v>337</v>
      </c>
      <c r="R87" s="7">
        <f t="shared" si="2"/>
        <v>4628</v>
      </c>
      <c r="T87" s="4"/>
    </row>
    <row r="88" spans="1:20">
      <c r="A88" s="6" t="s">
        <v>0</v>
      </c>
      <c r="B88" s="6" t="s">
        <v>563</v>
      </c>
      <c r="C88" s="6" t="s">
        <v>563</v>
      </c>
      <c r="D88" s="6" t="s">
        <v>82</v>
      </c>
      <c r="E88" s="1">
        <v>678</v>
      </c>
      <c r="F88" s="1">
        <v>723</v>
      </c>
      <c r="G88" s="1">
        <v>762</v>
      </c>
      <c r="H88" s="1">
        <v>854</v>
      </c>
      <c r="I88" s="1">
        <v>842</v>
      </c>
      <c r="J88" s="1">
        <v>866</v>
      </c>
      <c r="K88" s="1">
        <v>864</v>
      </c>
      <c r="L88" s="1">
        <v>808</v>
      </c>
      <c r="M88" s="1">
        <v>851</v>
      </c>
      <c r="N88" s="1">
        <v>893</v>
      </c>
      <c r="O88" s="1">
        <v>841</v>
      </c>
      <c r="P88" s="1">
        <v>911</v>
      </c>
      <c r="Q88" s="1">
        <v>844</v>
      </c>
      <c r="R88" s="7">
        <f t="shared" si="2"/>
        <v>10737</v>
      </c>
      <c r="T88" s="4"/>
    </row>
    <row r="89" spans="1:20">
      <c r="A89" s="6" t="s">
        <v>0</v>
      </c>
      <c r="B89" s="6" t="s">
        <v>564</v>
      </c>
      <c r="C89" s="6" t="s">
        <v>564</v>
      </c>
      <c r="D89" s="6" t="s">
        <v>83</v>
      </c>
      <c r="E89" s="1">
        <v>139</v>
      </c>
      <c r="F89" s="1">
        <v>123</v>
      </c>
      <c r="G89" s="1">
        <v>121</v>
      </c>
      <c r="H89" s="1">
        <v>148</v>
      </c>
      <c r="I89" s="1">
        <v>137</v>
      </c>
      <c r="J89" s="1">
        <v>136</v>
      </c>
      <c r="K89" s="1">
        <v>134</v>
      </c>
      <c r="L89" s="1">
        <v>132</v>
      </c>
      <c r="M89" s="1">
        <v>119</v>
      </c>
      <c r="N89" s="1">
        <v>134</v>
      </c>
      <c r="O89" s="1">
        <v>144</v>
      </c>
      <c r="P89" s="1">
        <v>145</v>
      </c>
      <c r="Q89" s="1">
        <v>134</v>
      </c>
      <c r="R89" s="7">
        <f t="shared" si="2"/>
        <v>1746</v>
      </c>
      <c r="T89" s="4"/>
    </row>
    <row r="90" spans="1:20">
      <c r="A90" s="6" t="s">
        <v>0</v>
      </c>
      <c r="B90" s="6" t="s">
        <v>565</v>
      </c>
      <c r="C90" s="6" t="s">
        <v>565</v>
      </c>
      <c r="D90" s="6" t="s">
        <v>84</v>
      </c>
      <c r="E90" s="1">
        <v>328</v>
      </c>
      <c r="F90" s="1">
        <v>320</v>
      </c>
      <c r="G90" s="1">
        <v>321</v>
      </c>
      <c r="H90" s="1">
        <v>345</v>
      </c>
      <c r="I90" s="1">
        <v>348</v>
      </c>
      <c r="J90" s="1">
        <v>391</v>
      </c>
      <c r="K90" s="1">
        <v>290</v>
      </c>
      <c r="L90" s="1">
        <v>318</v>
      </c>
      <c r="M90" s="1">
        <v>327</v>
      </c>
      <c r="N90" s="1">
        <v>361</v>
      </c>
      <c r="O90" s="1">
        <v>381</v>
      </c>
      <c r="P90" s="1">
        <v>295</v>
      </c>
      <c r="Q90" s="1">
        <v>306</v>
      </c>
      <c r="R90" s="7">
        <f t="shared" si="2"/>
        <v>4331</v>
      </c>
      <c r="T90" s="4"/>
    </row>
    <row r="91" spans="1:20">
      <c r="A91" s="6" t="s">
        <v>0</v>
      </c>
      <c r="B91" s="6" t="s">
        <v>566</v>
      </c>
      <c r="C91" s="6" t="s">
        <v>566</v>
      </c>
      <c r="D91" s="6" t="s">
        <v>85</v>
      </c>
      <c r="E91" s="1">
        <v>1748</v>
      </c>
      <c r="F91" s="1">
        <v>1781</v>
      </c>
      <c r="G91" s="1">
        <v>1766</v>
      </c>
      <c r="H91" s="1">
        <v>1775</v>
      </c>
      <c r="I91" s="1">
        <v>1724</v>
      </c>
      <c r="J91" s="1">
        <v>1747</v>
      </c>
      <c r="K91" s="1">
        <v>1762</v>
      </c>
      <c r="L91" s="1">
        <v>1833</v>
      </c>
      <c r="M91" s="1">
        <v>1778</v>
      </c>
      <c r="N91" s="1">
        <v>2248</v>
      </c>
      <c r="O91" s="1">
        <v>2018</v>
      </c>
      <c r="P91" s="1">
        <v>1969</v>
      </c>
      <c r="Q91" s="1">
        <v>1769</v>
      </c>
      <c r="R91" s="7">
        <f t="shared" si="2"/>
        <v>23918</v>
      </c>
      <c r="T91" s="4"/>
    </row>
    <row r="92" spans="1:20">
      <c r="A92" s="6" t="s">
        <v>0</v>
      </c>
      <c r="B92" s="6" t="s">
        <v>567</v>
      </c>
      <c r="C92" s="6" t="s">
        <v>567</v>
      </c>
      <c r="D92" s="6" t="s">
        <v>86</v>
      </c>
      <c r="E92" s="1">
        <v>150</v>
      </c>
      <c r="F92" s="1">
        <v>145</v>
      </c>
      <c r="G92" s="1">
        <v>146</v>
      </c>
      <c r="H92" s="1">
        <v>161</v>
      </c>
      <c r="I92" s="1">
        <v>133</v>
      </c>
      <c r="J92" s="1">
        <v>157</v>
      </c>
      <c r="K92" s="1">
        <v>146</v>
      </c>
      <c r="L92" s="1">
        <v>164</v>
      </c>
      <c r="M92" s="1">
        <v>143</v>
      </c>
      <c r="N92" s="1">
        <v>177</v>
      </c>
      <c r="O92" s="1">
        <v>160</v>
      </c>
      <c r="P92" s="1">
        <v>170</v>
      </c>
      <c r="Q92" s="1">
        <v>138</v>
      </c>
      <c r="R92" s="7">
        <f t="shared" si="2"/>
        <v>1990</v>
      </c>
      <c r="T92" s="4"/>
    </row>
    <row r="93" spans="1:20">
      <c r="A93" s="6" t="s">
        <v>0</v>
      </c>
      <c r="B93" s="6" t="s">
        <v>568</v>
      </c>
      <c r="C93" s="6" t="s">
        <v>568</v>
      </c>
      <c r="D93" s="6" t="s">
        <v>87</v>
      </c>
      <c r="E93" s="1">
        <v>1083</v>
      </c>
      <c r="F93" s="1">
        <v>1104</v>
      </c>
      <c r="G93" s="1">
        <v>1167</v>
      </c>
      <c r="H93" s="1">
        <v>1121</v>
      </c>
      <c r="I93" s="1">
        <v>1094</v>
      </c>
      <c r="J93" s="1">
        <v>1133</v>
      </c>
      <c r="K93" s="1">
        <v>1102</v>
      </c>
      <c r="L93" s="1">
        <v>1207</v>
      </c>
      <c r="M93" s="1">
        <v>1110</v>
      </c>
      <c r="N93" s="1">
        <v>1290</v>
      </c>
      <c r="O93" s="1">
        <v>1184</v>
      </c>
      <c r="P93" s="1">
        <v>1135</v>
      </c>
      <c r="Q93" s="1">
        <v>1100</v>
      </c>
      <c r="R93" s="7">
        <f t="shared" si="2"/>
        <v>14830</v>
      </c>
      <c r="T93" s="4"/>
    </row>
    <row r="94" spans="1:20">
      <c r="A94" s="6" t="s">
        <v>0</v>
      </c>
      <c r="B94" s="35" t="s">
        <v>568</v>
      </c>
      <c r="C94" s="6" t="s">
        <v>569</v>
      </c>
      <c r="D94" s="6" t="s">
        <v>88</v>
      </c>
      <c r="E94" s="1">
        <v>347</v>
      </c>
      <c r="F94" s="1">
        <v>361</v>
      </c>
      <c r="G94" s="1">
        <v>356</v>
      </c>
      <c r="H94" s="1">
        <v>341</v>
      </c>
      <c r="I94" s="1">
        <v>341</v>
      </c>
      <c r="J94" s="1">
        <v>340</v>
      </c>
      <c r="K94" s="1">
        <v>330</v>
      </c>
      <c r="L94" s="1">
        <v>323</v>
      </c>
      <c r="M94" s="1">
        <v>342</v>
      </c>
      <c r="N94" s="1">
        <v>354</v>
      </c>
      <c r="O94" s="1">
        <v>334</v>
      </c>
      <c r="P94" s="1">
        <v>329</v>
      </c>
      <c r="Q94" s="1">
        <v>323</v>
      </c>
      <c r="R94" s="7">
        <f t="shared" si="2"/>
        <v>4421</v>
      </c>
      <c r="T94" s="4"/>
    </row>
    <row r="95" spans="1:20">
      <c r="A95" s="6" t="s">
        <v>0</v>
      </c>
      <c r="B95" s="6" t="s">
        <v>570</v>
      </c>
      <c r="C95" s="6" t="s">
        <v>570</v>
      </c>
      <c r="D95" s="6" t="s">
        <v>89</v>
      </c>
      <c r="E95" s="1">
        <v>452</v>
      </c>
      <c r="F95" s="1">
        <v>461</v>
      </c>
      <c r="G95" s="1">
        <v>450</v>
      </c>
      <c r="H95" s="1">
        <v>531</v>
      </c>
      <c r="I95" s="1">
        <v>429</v>
      </c>
      <c r="J95" s="1">
        <v>475</v>
      </c>
      <c r="K95" s="1">
        <v>456</v>
      </c>
      <c r="L95" s="1">
        <v>475</v>
      </c>
      <c r="M95" s="1">
        <v>502</v>
      </c>
      <c r="N95" s="1">
        <v>501</v>
      </c>
      <c r="O95" s="1">
        <v>539</v>
      </c>
      <c r="P95" s="1">
        <v>527</v>
      </c>
      <c r="Q95" s="1">
        <v>541</v>
      </c>
      <c r="R95" s="7">
        <f t="shared" si="2"/>
        <v>6339</v>
      </c>
      <c r="T95" s="4"/>
    </row>
    <row r="96" spans="1:20">
      <c r="A96" s="6" t="s">
        <v>0</v>
      </c>
      <c r="B96" s="6" t="s">
        <v>571</v>
      </c>
      <c r="C96" s="6" t="s">
        <v>571</v>
      </c>
      <c r="D96" s="6" t="s">
        <v>90</v>
      </c>
      <c r="E96" s="1">
        <v>1610</v>
      </c>
      <c r="F96" s="1">
        <v>1513</v>
      </c>
      <c r="G96" s="1">
        <v>1621</v>
      </c>
      <c r="H96" s="1">
        <v>1571</v>
      </c>
      <c r="I96" s="1">
        <v>1476</v>
      </c>
      <c r="J96" s="1">
        <v>1531</v>
      </c>
      <c r="K96" s="1">
        <v>1527</v>
      </c>
      <c r="L96" s="1">
        <v>1508</v>
      </c>
      <c r="M96" s="1">
        <v>1520</v>
      </c>
      <c r="N96" s="1">
        <v>2009</v>
      </c>
      <c r="O96" s="1">
        <v>1653</v>
      </c>
      <c r="P96" s="1">
        <v>1465</v>
      </c>
      <c r="Q96" s="1">
        <v>1385</v>
      </c>
      <c r="R96" s="7">
        <f t="shared" si="2"/>
        <v>20389</v>
      </c>
      <c r="T96" s="4"/>
    </row>
    <row r="97" spans="1:20">
      <c r="A97" s="6" t="s">
        <v>0</v>
      </c>
      <c r="B97" s="6" t="s">
        <v>572</v>
      </c>
      <c r="C97" s="6" t="s">
        <v>572</v>
      </c>
      <c r="D97" s="6" t="s">
        <v>91</v>
      </c>
      <c r="E97" s="1">
        <v>771</v>
      </c>
      <c r="F97" s="1">
        <v>816</v>
      </c>
      <c r="G97" s="1">
        <v>844</v>
      </c>
      <c r="H97" s="1">
        <v>934</v>
      </c>
      <c r="I97" s="1">
        <v>820</v>
      </c>
      <c r="J97" s="1">
        <v>866</v>
      </c>
      <c r="K97" s="1">
        <v>817</v>
      </c>
      <c r="L97" s="1">
        <v>791</v>
      </c>
      <c r="M97" s="1">
        <v>831</v>
      </c>
      <c r="N97" s="1">
        <v>926</v>
      </c>
      <c r="O97" s="1">
        <v>930</v>
      </c>
      <c r="P97" s="1">
        <v>833</v>
      </c>
      <c r="Q97" s="1">
        <v>706</v>
      </c>
      <c r="R97" s="7">
        <f t="shared" si="2"/>
        <v>10885</v>
      </c>
      <c r="T97" s="4"/>
    </row>
    <row r="98" spans="1:20">
      <c r="A98" s="6" t="s">
        <v>685</v>
      </c>
      <c r="B98" s="6" t="s">
        <v>573</v>
      </c>
      <c r="C98" s="6" t="s">
        <v>573</v>
      </c>
      <c r="D98" s="6" t="s">
        <v>92</v>
      </c>
      <c r="E98" s="1">
        <v>1235</v>
      </c>
      <c r="F98" s="1">
        <v>1243</v>
      </c>
      <c r="G98" s="1">
        <v>1334</v>
      </c>
      <c r="H98" s="1">
        <v>1504</v>
      </c>
      <c r="I98" s="1">
        <v>1300</v>
      </c>
      <c r="J98" s="1">
        <v>1253</v>
      </c>
      <c r="K98" s="1">
        <v>1303</v>
      </c>
      <c r="L98" s="1">
        <v>1288</v>
      </c>
      <c r="M98" s="1">
        <v>1296</v>
      </c>
      <c r="N98" s="1">
        <v>1545</v>
      </c>
      <c r="O98" s="1">
        <v>1545</v>
      </c>
      <c r="P98" s="1">
        <v>1452</v>
      </c>
      <c r="Q98" s="1">
        <v>1293</v>
      </c>
      <c r="R98" s="7">
        <f t="shared" si="2"/>
        <v>17591</v>
      </c>
      <c r="T98" s="4"/>
    </row>
    <row r="99" spans="1:20">
      <c r="A99" s="6" t="s">
        <v>0</v>
      </c>
      <c r="B99" s="6" t="s">
        <v>574</v>
      </c>
      <c r="C99" s="6" t="s">
        <v>574</v>
      </c>
      <c r="D99" s="6" t="s">
        <v>93</v>
      </c>
      <c r="E99" s="1">
        <v>581</v>
      </c>
      <c r="F99" s="1">
        <v>566</v>
      </c>
      <c r="G99" s="1">
        <v>564</v>
      </c>
      <c r="H99" s="1">
        <v>515</v>
      </c>
      <c r="I99" s="1">
        <v>549</v>
      </c>
      <c r="J99" s="1">
        <v>547</v>
      </c>
      <c r="K99" s="1">
        <v>519</v>
      </c>
      <c r="L99" s="1">
        <v>532</v>
      </c>
      <c r="M99" s="1">
        <v>539</v>
      </c>
      <c r="N99" s="1">
        <v>603</v>
      </c>
      <c r="O99" s="1">
        <v>570</v>
      </c>
      <c r="P99" s="1">
        <v>546</v>
      </c>
      <c r="Q99" s="1">
        <v>555</v>
      </c>
      <c r="R99" s="7">
        <f t="shared" si="2"/>
        <v>7186</v>
      </c>
      <c r="T99" s="4"/>
    </row>
    <row r="100" spans="1:20">
      <c r="A100" s="6" t="s">
        <v>0</v>
      </c>
      <c r="B100" s="6" t="s">
        <v>575</v>
      </c>
      <c r="C100" s="6" t="s">
        <v>575</v>
      </c>
      <c r="D100" s="6" t="s">
        <v>94</v>
      </c>
      <c r="E100" s="1">
        <v>566</v>
      </c>
      <c r="F100" s="1">
        <v>632</v>
      </c>
      <c r="G100" s="1">
        <v>618</v>
      </c>
      <c r="H100" s="1">
        <v>620</v>
      </c>
      <c r="I100" s="1">
        <v>603</v>
      </c>
      <c r="J100" s="1">
        <v>600</v>
      </c>
      <c r="K100" s="1">
        <v>589</v>
      </c>
      <c r="L100" s="1">
        <v>596</v>
      </c>
      <c r="M100" s="1">
        <v>601</v>
      </c>
      <c r="N100" s="1">
        <v>691</v>
      </c>
      <c r="O100" s="1">
        <v>589</v>
      </c>
      <c r="P100" s="1">
        <v>591</v>
      </c>
      <c r="Q100" s="1">
        <v>530</v>
      </c>
      <c r="R100" s="7">
        <f t="shared" si="2"/>
        <v>7826</v>
      </c>
      <c r="T100" s="4"/>
    </row>
    <row r="101" spans="1:20">
      <c r="A101" s="6" t="s">
        <v>0</v>
      </c>
      <c r="B101" s="35" t="s">
        <v>575</v>
      </c>
      <c r="C101" s="6" t="s">
        <v>576</v>
      </c>
      <c r="D101" s="6" t="s">
        <v>95</v>
      </c>
      <c r="E101" s="1">
        <v>234</v>
      </c>
      <c r="F101" s="1">
        <v>219</v>
      </c>
      <c r="G101" s="1">
        <v>251</v>
      </c>
      <c r="H101" s="1">
        <v>216</v>
      </c>
      <c r="I101" s="1">
        <v>213</v>
      </c>
      <c r="J101" s="1">
        <v>221</v>
      </c>
      <c r="K101" s="1">
        <v>231</v>
      </c>
      <c r="L101" s="1">
        <v>267</v>
      </c>
      <c r="M101" s="1">
        <v>207</v>
      </c>
      <c r="N101" s="1">
        <v>233</v>
      </c>
      <c r="O101" s="1">
        <v>214</v>
      </c>
      <c r="P101" s="1">
        <v>199</v>
      </c>
      <c r="Q101" s="1">
        <v>182</v>
      </c>
      <c r="R101" s="7">
        <f t="shared" si="2"/>
        <v>2887</v>
      </c>
      <c r="T101" s="4"/>
    </row>
    <row r="102" spans="1:20">
      <c r="A102" s="6" t="s">
        <v>0</v>
      </c>
      <c r="B102" s="6" t="s">
        <v>577</v>
      </c>
      <c r="C102" s="6" t="s">
        <v>577</v>
      </c>
      <c r="D102" s="6" t="s">
        <v>96</v>
      </c>
      <c r="E102" s="1">
        <v>377</v>
      </c>
      <c r="F102" s="1">
        <v>402</v>
      </c>
      <c r="G102" s="1">
        <v>435</v>
      </c>
      <c r="H102" s="1">
        <v>399</v>
      </c>
      <c r="I102" s="1">
        <v>404</v>
      </c>
      <c r="J102" s="1">
        <v>394</v>
      </c>
      <c r="K102" s="1">
        <v>359</v>
      </c>
      <c r="L102" s="1">
        <v>376</v>
      </c>
      <c r="M102" s="1">
        <v>431</v>
      </c>
      <c r="N102" s="1">
        <v>500</v>
      </c>
      <c r="O102" s="1">
        <v>397</v>
      </c>
      <c r="P102" s="1">
        <v>370</v>
      </c>
      <c r="Q102" s="1">
        <v>377</v>
      </c>
      <c r="R102" s="7">
        <f t="shared" si="2"/>
        <v>5221</v>
      </c>
      <c r="T102" s="4"/>
    </row>
    <row r="103" spans="1:20">
      <c r="A103" s="6" t="s">
        <v>0</v>
      </c>
      <c r="B103" s="6" t="s">
        <v>578</v>
      </c>
      <c r="C103" s="6" t="s">
        <v>578</v>
      </c>
      <c r="D103" s="6" t="s">
        <v>97</v>
      </c>
      <c r="E103" s="1">
        <v>622</v>
      </c>
      <c r="F103" s="1">
        <v>711</v>
      </c>
      <c r="G103" s="1">
        <v>699</v>
      </c>
      <c r="H103" s="1">
        <v>712</v>
      </c>
      <c r="I103" s="1">
        <v>673</v>
      </c>
      <c r="J103" s="1">
        <v>677</v>
      </c>
      <c r="K103" s="1">
        <v>672</v>
      </c>
      <c r="L103" s="1">
        <v>621</v>
      </c>
      <c r="M103" s="1">
        <v>678</v>
      </c>
      <c r="N103" s="1">
        <v>678</v>
      </c>
      <c r="O103" s="1">
        <v>683</v>
      </c>
      <c r="P103" s="1">
        <v>612</v>
      </c>
      <c r="Q103" s="1">
        <v>681</v>
      </c>
      <c r="R103" s="7">
        <f t="shared" ref="R103:R121" si="3">SUM(E103:Q103)</f>
        <v>8719</v>
      </c>
      <c r="T103" s="4"/>
    </row>
    <row r="104" spans="1:20">
      <c r="A104" s="6" t="s">
        <v>0</v>
      </c>
      <c r="B104" s="6" t="s">
        <v>579</v>
      </c>
      <c r="C104" s="6" t="s">
        <v>579</v>
      </c>
      <c r="D104" s="6" t="s">
        <v>98</v>
      </c>
      <c r="E104" s="1">
        <v>350</v>
      </c>
      <c r="F104" s="1">
        <v>395</v>
      </c>
      <c r="G104" s="1">
        <v>419</v>
      </c>
      <c r="H104" s="1">
        <v>424</v>
      </c>
      <c r="I104" s="1">
        <v>368</v>
      </c>
      <c r="J104" s="1">
        <v>406</v>
      </c>
      <c r="K104" s="1">
        <v>406</v>
      </c>
      <c r="L104" s="1">
        <v>434</v>
      </c>
      <c r="M104" s="1">
        <v>445</v>
      </c>
      <c r="N104" s="1">
        <v>475</v>
      </c>
      <c r="O104" s="1">
        <v>444</v>
      </c>
      <c r="P104" s="1">
        <v>466</v>
      </c>
      <c r="Q104" s="1">
        <v>425</v>
      </c>
      <c r="R104" s="7">
        <f t="shared" si="3"/>
        <v>5457</v>
      </c>
      <c r="T104" s="4"/>
    </row>
    <row r="105" spans="1:20">
      <c r="A105" s="6" t="s">
        <v>0</v>
      </c>
      <c r="B105" s="6" t="s">
        <v>580</v>
      </c>
      <c r="C105" s="6" t="s">
        <v>580</v>
      </c>
      <c r="D105" s="6" t="s">
        <v>99</v>
      </c>
      <c r="E105" s="1">
        <v>515</v>
      </c>
      <c r="F105" s="1">
        <v>490</v>
      </c>
      <c r="G105" s="1">
        <v>529</v>
      </c>
      <c r="H105" s="1">
        <v>547</v>
      </c>
      <c r="I105" s="1">
        <v>535</v>
      </c>
      <c r="J105" s="1">
        <v>521</v>
      </c>
      <c r="K105" s="1">
        <v>522</v>
      </c>
      <c r="L105" s="1">
        <v>498</v>
      </c>
      <c r="M105" s="1">
        <v>549</v>
      </c>
      <c r="N105" s="1">
        <v>585</v>
      </c>
      <c r="O105" s="1">
        <v>606</v>
      </c>
      <c r="P105" s="1">
        <v>583</v>
      </c>
      <c r="Q105" s="1">
        <v>644</v>
      </c>
      <c r="R105" s="7">
        <f t="shared" si="3"/>
        <v>7124</v>
      </c>
      <c r="T105" s="4"/>
    </row>
    <row r="106" spans="1:20">
      <c r="A106" s="6" t="s">
        <v>0</v>
      </c>
      <c r="B106" s="6" t="s">
        <v>580</v>
      </c>
      <c r="C106" s="6" t="s">
        <v>581</v>
      </c>
      <c r="D106" s="6" t="s">
        <v>100</v>
      </c>
      <c r="E106" s="1">
        <v>82</v>
      </c>
      <c r="F106" s="1">
        <v>98</v>
      </c>
      <c r="G106" s="1">
        <v>82</v>
      </c>
      <c r="H106" s="1">
        <v>92</v>
      </c>
      <c r="I106" s="1">
        <v>87</v>
      </c>
      <c r="J106" s="1">
        <v>108</v>
      </c>
      <c r="K106" s="1">
        <v>97</v>
      </c>
      <c r="L106" s="1">
        <v>105</v>
      </c>
      <c r="M106" s="1">
        <v>88</v>
      </c>
      <c r="N106" s="1">
        <v>102</v>
      </c>
      <c r="O106" s="1">
        <v>100</v>
      </c>
      <c r="P106" s="1">
        <v>89</v>
      </c>
      <c r="Q106" s="1">
        <v>109</v>
      </c>
      <c r="R106" s="7">
        <f t="shared" si="3"/>
        <v>1239</v>
      </c>
      <c r="T106" s="4"/>
    </row>
    <row r="107" spans="1:20">
      <c r="A107" s="6" t="s">
        <v>0</v>
      </c>
      <c r="B107" s="6" t="s">
        <v>580</v>
      </c>
      <c r="C107" s="6" t="s">
        <v>582</v>
      </c>
      <c r="D107" s="6" t="s">
        <v>101</v>
      </c>
      <c r="E107" s="1">
        <v>139</v>
      </c>
      <c r="F107" s="1">
        <v>123</v>
      </c>
      <c r="G107" s="1">
        <v>110</v>
      </c>
      <c r="H107" s="1">
        <v>119</v>
      </c>
      <c r="I107" s="1">
        <v>122</v>
      </c>
      <c r="J107" s="1">
        <v>99</v>
      </c>
      <c r="K107" s="1">
        <v>132</v>
      </c>
      <c r="L107" s="1">
        <v>131</v>
      </c>
      <c r="M107" s="1">
        <v>132</v>
      </c>
      <c r="N107" s="1">
        <v>161</v>
      </c>
      <c r="O107" s="1">
        <v>148</v>
      </c>
      <c r="P107" s="1">
        <v>168</v>
      </c>
      <c r="Q107" s="1">
        <v>141</v>
      </c>
      <c r="R107" s="7">
        <f t="shared" si="3"/>
        <v>1725</v>
      </c>
      <c r="T107" s="4"/>
    </row>
    <row r="108" spans="1:20">
      <c r="A108" s="6" t="s">
        <v>0</v>
      </c>
      <c r="B108" s="6" t="s">
        <v>583</v>
      </c>
      <c r="C108" s="6" t="s">
        <v>583</v>
      </c>
      <c r="D108" s="6" t="s">
        <v>102</v>
      </c>
      <c r="E108" s="1">
        <v>120</v>
      </c>
      <c r="F108" s="1">
        <v>133</v>
      </c>
      <c r="G108" s="1">
        <v>134</v>
      </c>
      <c r="H108" s="1">
        <v>126</v>
      </c>
      <c r="I108" s="1">
        <v>140</v>
      </c>
      <c r="J108" s="1">
        <v>133</v>
      </c>
      <c r="K108" s="1">
        <v>136</v>
      </c>
      <c r="L108" s="1">
        <v>133</v>
      </c>
      <c r="M108" s="1">
        <v>140</v>
      </c>
      <c r="N108" s="1">
        <v>165</v>
      </c>
      <c r="O108" s="1">
        <v>148</v>
      </c>
      <c r="P108" s="1">
        <v>156</v>
      </c>
      <c r="Q108" s="1">
        <v>140</v>
      </c>
      <c r="R108" s="7">
        <f t="shared" si="3"/>
        <v>1804</v>
      </c>
      <c r="T108" s="4"/>
    </row>
    <row r="109" spans="1:20">
      <c r="A109" s="6" t="s">
        <v>0</v>
      </c>
      <c r="B109" s="6" t="s">
        <v>584</v>
      </c>
      <c r="C109" s="6" t="s">
        <v>584</v>
      </c>
      <c r="D109" s="6" t="s">
        <v>103</v>
      </c>
      <c r="E109" s="1">
        <v>206</v>
      </c>
      <c r="F109" s="1">
        <v>228</v>
      </c>
      <c r="G109" s="1">
        <v>215</v>
      </c>
      <c r="H109" s="1">
        <v>251</v>
      </c>
      <c r="I109" s="1">
        <v>226</v>
      </c>
      <c r="J109" s="1">
        <v>257</v>
      </c>
      <c r="K109" s="1">
        <v>218</v>
      </c>
      <c r="L109" s="1">
        <v>220</v>
      </c>
      <c r="M109" s="1">
        <v>231</v>
      </c>
      <c r="N109" s="1">
        <v>299</v>
      </c>
      <c r="O109" s="1">
        <v>299</v>
      </c>
      <c r="P109" s="1">
        <v>259</v>
      </c>
      <c r="Q109" s="1">
        <v>252</v>
      </c>
      <c r="R109" s="7">
        <f t="shared" si="3"/>
        <v>3161</v>
      </c>
      <c r="T109" s="4"/>
    </row>
    <row r="110" spans="1:20">
      <c r="A110" s="6" t="s">
        <v>0</v>
      </c>
      <c r="B110" s="6" t="s">
        <v>585</v>
      </c>
      <c r="C110" s="6" t="s">
        <v>585</v>
      </c>
      <c r="D110" s="6" t="s">
        <v>104</v>
      </c>
      <c r="E110" s="1">
        <v>27</v>
      </c>
      <c r="F110" s="1">
        <v>25</v>
      </c>
      <c r="G110" s="1">
        <v>26</v>
      </c>
      <c r="H110" s="1">
        <v>30</v>
      </c>
      <c r="I110" s="1">
        <v>30</v>
      </c>
      <c r="J110" s="1">
        <v>31</v>
      </c>
      <c r="K110" s="1">
        <v>28</v>
      </c>
      <c r="L110" s="1">
        <v>28</v>
      </c>
      <c r="M110" s="1">
        <v>35</v>
      </c>
      <c r="N110" s="1">
        <v>35</v>
      </c>
      <c r="O110" s="1">
        <v>43</v>
      </c>
      <c r="P110" s="1">
        <v>48</v>
      </c>
      <c r="Q110" s="1">
        <v>50</v>
      </c>
      <c r="R110" s="7">
        <f t="shared" si="3"/>
        <v>436</v>
      </c>
      <c r="T110" s="4"/>
    </row>
    <row r="111" spans="1:20">
      <c r="A111" s="6" t="s">
        <v>0</v>
      </c>
      <c r="B111" s="6" t="s">
        <v>586</v>
      </c>
      <c r="C111" s="6" t="s">
        <v>586</v>
      </c>
      <c r="D111" s="6" t="s">
        <v>105</v>
      </c>
      <c r="E111" s="1">
        <v>2269</v>
      </c>
      <c r="F111" s="1">
        <v>2651</v>
      </c>
      <c r="G111" s="1">
        <v>2771</v>
      </c>
      <c r="H111" s="1">
        <v>2949</v>
      </c>
      <c r="I111" s="1">
        <v>2878</v>
      </c>
      <c r="J111" s="1">
        <v>3056</v>
      </c>
      <c r="K111" s="1">
        <v>3074</v>
      </c>
      <c r="L111" s="1">
        <v>3173</v>
      </c>
      <c r="M111" s="1">
        <v>3445</v>
      </c>
      <c r="N111" s="1">
        <v>3780</v>
      </c>
      <c r="O111" s="1">
        <v>3778</v>
      </c>
      <c r="P111" s="1">
        <v>3556</v>
      </c>
      <c r="Q111" s="1">
        <v>3549</v>
      </c>
      <c r="R111" s="7">
        <f t="shared" si="3"/>
        <v>40929</v>
      </c>
      <c r="T111" s="4"/>
    </row>
    <row r="112" spans="1:20">
      <c r="A112" s="6" t="s">
        <v>0</v>
      </c>
      <c r="B112" s="6" t="s">
        <v>587</v>
      </c>
      <c r="C112" s="6" t="s">
        <v>587</v>
      </c>
      <c r="D112" s="6" t="s">
        <v>106</v>
      </c>
      <c r="E112" s="1">
        <v>393</v>
      </c>
      <c r="F112" s="1">
        <v>433</v>
      </c>
      <c r="G112" s="1">
        <v>449</v>
      </c>
      <c r="H112" s="1">
        <v>403</v>
      </c>
      <c r="I112" s="1">
        <v>347</v>
      </c>
      <c r="J112" s="1">
        <v>349</v>
      </c>
      <c r="K112" s="1">
        <v>406</v>
      </c>
      <c r="L112" s="1">
        <v>365</v>
      </c>
      <c r="M112" s="1">
        <v>347</v>
      </c>
      <c r="N112" s="1">
        <v>441</v>
      </c>
      <c r="O112" s="1">
        <v>373</v>
      </c>
      <c r="P112" s="1">
        <v>342</v>
      </c>
      <c r="Q112" s="1">
        <v>309</v>
      </c>
      <c r="R112" s="7">
        <f t="shared" si="3"/>
        <v>4957</v>
      </c>
      <c r="T112" s="4"/>
    </row>
    <row r="113" spans="1:20">
      <c r="A113" s="6" t="s">
        <v>0</v>
      </c>
      <c r="B113" s="6" t="s">
        <v>588</v>
      </c>
      <c r="C113" s="6" t="s">
        <v>588</v>
      </c>
      <c r="D113" s="6" t="s">
        <v>107</v>
      </c>
      <c r="E113" s="1">
        <v>11065</v>
      </c>
      <c r="F113" s="1">
        <v>11457</v>
      </c>
      <c r="G113" s="1">
        <v>11743</v>
      </c>
      <c r="H113" s="1">
        <v>12230</v>
      </c>
      <c r="I113" s="1">
        <v>11793</v>
      </c>
      <c r="J113" s="1">
        <v>12072</v>
      </c>
      <c r="K113" s="1">
        <v>11790</v>
      </c>
      <c r="L113" s="1">
        <v>11954</v>
      </c>
      <c r="M113" s="1">
        <v>12362</v>
      </c>
      <c r="N113" s="1">
        <v>14789</v>
      </c>
      <c r="O113" s="1">
        <v>13847</v>
      </c>
      <c r="P113" s="1">
        <v>13281</v>
      </c>
      <c r="Q113" s="1">
        <v>12938</v>
      </c>
      <c r="R113" s="7">
        <f t="shared" si="3"/>
        <v>161321</v>
      </c>
      <c r="T113" s="4"/>
    </row>
    <row r="114" spans="1:20">
      <c r="A114" s="6" t="s">
        <v>0</v>
      </c>
      <c r="B114" s="6" t="s">
        <v>589</v>
      </c>
      <c r="C114" s="6" t="s">
        <v>589</v>
      </c>
      <c r="D114" s="6" t="s">
        <v>108</v>
      </c>
      <c r="E114" s="1">
        <v>102</v>
      </c>
      <c r="F114" s="1">
        <v>108</v>
      </c>
      <c r="G114" s="1">
        <v>112</v>
      </c>
      <c r="H114" s="1">
        <v>110</v>
      </c>
      <c r="I114" s="1">
        <v>117</v>
      </c>
      <c r="J114" s="1">
        <v>105</v>
      </c>
      <c r="K114" s="1">
        <v>118</v>
      </c>
      <c r="L114" s="1">
        <v>118</v>
      </c>
      <c r="M114" s="1">
        <v>113</v>
      </c>
      <c r="N114" s="1">
        <v>144</v>
      </c>
      <c r="O114" s="1">
        <v>122</v>
      </c>
      <c r="P114" s="1">
        <v>122</v>
      </c>
      <c r="Q114" s="1">
        <v>112</v>
      </c>
      <c r="R114" s="7">
        <f t="shared" si="3"/>
        <v>1503</v>
      </c>
      <c r="T114" s="4"/>
    </row>
    <row r="115" spans="1:20">
      <c r="A115" s="6" t="s">
        <v>0</v>
      </c>
      <c r="B115" s="6" t="s">
        <v>590</v>
      </c>
      <c r="C115" s="6" t="s">
        <v>590</v>
      </c>
      <c r="D115" s="6" t="s">
        <v>109</v>
      </c>
      <c r="E115" s="1">
        <v>90</v>
      </c>
      <c r="F115" s="1">
        <v>66</v>
      </c>
      <c r="G115" s="1">
        <v>83</v>
      </c>
      <c r="H115" s="1">
        <v>85</v>
      </c>
      <c r="I115" s="1">
        <v>57</v>
      </c>
      <c r="J115" s="1">
        <v>69</v>
      </c>
      <c r="K115" s="1">
        <v>77</v>
      </c>
      <c r="L115" s="1">
        <v>69</v>
      </c>
      <c r="M115" s="1">
        <v>59</v>
      </c>
      <c r="N115" s="1">
        <v>81</v>
      </c>
      <c r="O115" s="1">
        <v>85</v>
      </c>
      <c r="P115" s="1">
        <v>81</v>
      </c>
      <c r="Q115" s="1">
        <v>73</v>
      </c>
      <c r="R115" s="7">
        <f t="shared" si="3"/>
        <v>975</v>
      </c>
      <c r="T115" s="4"/>
    </row>
    <row r="116" spans="1:20">
      <c r="A116" s="6" t="s">
        <v>0</v>
      </c>
      <c r="B116" s="6" t="s">
        <v>591</v>
      </c>
      <c r="C116" s="6" t="s">
        <v>591</v>
      </c>
      <c r="D116" s="6" t="s">
        <v>110</v>
      </c>
      <c r="E116" s="1">
        <v>281</v>
      </c>
      <c r="F116" s="1">
        <v>334</v>
      </c>
      <c r="G116" s="1">
        <v>321</v>
      </c>
      <c r="H116" s="1">
        <v>337</v>
      </c>
      <c r="I116" s="1">
        <v>329</v>
      </c>
      <c r="J116" s="1">
        <v>328</v>
      </c>
      <c r="K116" s="1">
        <v>345</v>
      </c>
      <c r="L116" s="1">
        <v>341</v>
      </c>
      <c r="M116" s="1">
        <v>364</v>
      </c>
      <c r="N116" s="1">
        <v>401</v>
      </c>
      <c r="O116" s="1">
        <v>436</v>
      </c>
      <c r="P116" s="1">
        <v>407</v>
      </c>
      <c r="Q116" s="1">
        <v>341</v>
      </c>
      <c r="R116" s="7">
        <f t="shared" si="3"/>
        <v>4565</v>
      </c>
      <c r="T116" s="4"/>
    </row>
    <row r="117" spans="1:20">
      <c r="A117" s="6" t="s">
        <v>0</v>
      </c>
      <c r="B117" s="6" t="s">
        <v>592</v>
      </c>
      <c r="C117" s="6" t="s">
        <v>592</v>
      </c>
      <c r="D117" s="6" t="s">
        <v>111</v>
      </c>
      <c r="E117" s="1">
        <v>1375</v>
      </c>
      <c r="F117" s="1">
        <v>1294</v>
      </c>
      <c r="G117" s="1">
        <v>1289</v>
      </c>
      <c r="H117" s="1">
        <v>1258</v>
      </c>
      <c r="I117" s="1">
        <v>1314</v>
      </c>
      <c r="J117" s="1">
        <v>1286</v>
      </c>
      <c r="K117" s="1">
        <v>1361</v>
      </c>
      <c r="L117" s="1">
        <v>1345</v>
      </c>
      <c r="M117" s="1">
        <v>1342</v>
      </c>
      <c r="N117" s="1">
        <v>1598</v>
      </c>
      <c r="O117" s="1">
        <v>1244</v>
      </c>
      <c r="P117" s="1">
        <v>1224</v>
      </c>
      <c r="Q117" s="1">
        <v>1195</v>
      </c>
      <c r="R117" s="7">
        <f t="shared" si="3"/>
        <v>17125</v>
      </c>
      <c r="T117" s="4"/>
    </row>
    <row r="118" spans="1:20">
      <c r="A118" s="6" t="s">
        <v>0</v>
      </c>
      <c r="B118" s="6" t="s">
        <v>593</v>
      </c>
      <c r="C118" s="6" t="s">
        <v>593</v>
      </c>
      <c r="D118" s="6" t="s">
        <v>112</v>
      </c>
      <c r="E118" s="1">
        <v>625</v>
      </c>
      <c r="F118" s="1">
        <v>641</v>
      </c>
      <c r="G118" s="1">
        <v>600</v>
      </c>
      <c r="H118" s="1">
        <v>656</v>
      </c>
      <c r="I118" s="1">
        <v>610</v>
      </c>
      <c r="J118" s="1">
        <v>639</v>
      </c>
      <c r="K118" s="1">
        <v>626</v>
      </c>
      <c r="L118" s="1">
        <v>630</v>
      </c>
      <c r="M118" s="1">
        <v>596</v>
      </c>
      <c r="N118" s="1">
        <v>621</v>
      </c>
      <c r="O118" s="1">
        <v>638</v>
      </c>
      <c r="P118" s="1">
        <v>703</v>
      </c>
      <c r="Q118" s="1">
        <v>653</v>
      </c>
      <c r="R118" s="7">
        <f t="shared" si="3"/>
        <v>8238</v>
      </c>
      <c r="T118" s="4"/>
    </row>
    <row r="119" spans="1:20">
      <c r="A119" s="6" t="s">
        <v>0</v>
      </c>
      <c r="B119" s="6" t="s">
        <v>594</v>
      </c>
      <c r="C119" s="6" t="s">
        <v>594</v>
      </c>
      <c r="D119" s="6" t="s">
        <v>113</v>
      </c>
      <c r="E119" s="1">
        <v>844</v>
      </c>
      <c r="F119" s="1">
        <v>804</v>
      </c>
      <c r="G119" s="1">
        <v>800</v>
      </c>
      <c r="H119" s="1">
        <v>846</v>
      </c>
      <c r="I119" s="1">
        <v>702</v>
      </c>
      <c r="J119" s="1">
        <v>688</v>
      </c>
      <c r="K119" s="1">
        <v>728</v>
      </c>
      <c r="L119" s="1">
        <v>760</v>
      </c>
      <c r="M119" s="1">
        <v>746</v>
      </c>
      <c r="N119" s="1">
        <v>979</v>
      </c>
      <c r="O119" s="1">
        <v>891</v>
      </c>
      <c r="P119" s="1">
        <v>710</v>
      </c>
      <c r="Q119" s="1">
        <v>758</v>
      </c>
      <c r="R119" s="7">
        <f t="shared" si="3"/>
        <v>10256</v>
      </c>
      <c r="T119" s="4"/>
    </row>
    <row r="120" spans="1:20">
      <c r="A120" s="6" t="s">
        <v>0</v>
      </c>
      <c r="B120" s="6" t="s">
        <v>595</v>
      </c>
      <c r="C120" s="6" t="s">
        <v>595</v>
      </c>
      <c r="D120" s="6" t="s">
        <v>114</v>
      </c>
      <c r="E120" s="1">
        <v>369</v>
      </c>
      <c r="F120" s="1">
        <v>383</v>
      </c>
      <c r="G120" s="1">
        <v>387</v>
      </c>
      <c r="H120" s="1">
        <v>399</v>
      </c>
      <c r="I120" s="1">
        <v>364</v>
      </c>
      <c r="J120" s="1">
        <v>375</v>
      </c>
      <c r="K120" s="1">
        <v>368</v>
      </c>
      <c r="L120" s="1">
        <v>370</v>
      </c>
      <c r="M120" s="1">
        <v>376</v>
      </c>
      <c r="N120" s="1">
        <v>389</v>
      </c>
      <c r="O120" s="1">
        <v>418</v>
      </c>
      <c r="P120" s="1">
        <v>368</v>
      </c>
      <c r="Q120" s="1">
        <v>410</v>
      </c>
      <c r="R120" s="7">
        <f t="shared" si="3"/>
        <v>4976</v>
      </c>
      <c r="T120" s="4"/>
    </row>
    <row r="121" spans="1:20">
      <c r="A121" s="6" t="s">
        <v>0</v>
      </c>
      <c r="B121" s="6" t="s">
        <v>596</v>
      </c>
      <c r="C121" s="6" t="s">
        <v>596</v>
      </c>
      <c r="D121" s="6" t="s">
        <v>115</v>
      </c>
      <c r="E121" s="1">
        <v>163</v>
      </c>
      <c r="F121" s="1">
        <v>158</v>
      </c>
      <c r="G121" s="1">
        <v>151</v>
      </c>
      <c r="H121" s="1">
        <v>164</v>
      </c>
      <c r="I121" s="1">
        <v>145</v>
      </c>
      <c r="J121" s="1">
        <v>183</v>
      </c>
      <c r="K121" s="1">
        <v>176</v>
      </c>
      <c r="L121" s="1">
        <v>150</v>
      </c>
      <c r="M121" s="1">
        <v>143</v>
      </c>
      <c r="N121" s="1">
        <v>169</v>
      </c>
      <c r="O121" s="1">
        <v>164</v>
      </c>
      <c r="P121" s="1">
        <v>142</v>
      </c>
      <c r="Q121" s="1">
        <v>156</v>
      </c>
      <c r="R121" s="7">
        <f t="shared" si="3"/>
        <v>2064</v>
      </c>
      <c r="T121" s="4"/>
    </row>
    <row r="122" spans="1:20" ht="13.8" thickBot="1">
      <c r="A122" s="8"/>
      <c r="B122" s="8"/>
      <c r="C122" s="8"/>
      <c r="D122" s="9" t="s">
        <v>662</v>
      </c>
      <c r="E122" s="10">
        <f t="shared" ref="E122:R122" si="4">SUM(E7:E121)</f>
        <v>96838</v>
      </c>
      <c r="F122" s="10">
        <f t="shared" si="4"/>
        <v>99850</v>
      </c>
      <c r="G122" s="10">
        <f t="shared" si="4"/>
        <v>102150</v>
      </c>
      <c r="H122" s="10">
        <f t="shared" si="4"/>
        <v>105513</v>
      </c>
      <c r="I122" s="10">
        <f t="shared" si="4"/>
        <v>100374</v>
      </c>
      <c r="J122" s="10">
        <f t="shared" si="4"/>
        <v>102985</v>
      </c>
      <c r="K122" s="10">
        <f t="shared" si="4"/>
        <v>102015</v>
      </c>
      <c r="L122" s="10">
        <f t="shared" si="4"/>
        <v>103211</v>
      </c>
      <c r="M122" s="10">
        <f t="shared" si="4"/>
        <v>104429</v>
      </c>
      <c r="N122" s="10">
        <f t="shared" si="4"/>
        <v>123885</v>
      </c>
      <c r="O122" s="10">
        <f t="shared" si="4"/>
        <v>115886</v>
      </c>
      <c r="P122" s="10">
        <f t="shared" si="4"/>
        <v>109497</v>
      </c>
      <c r="Q122" s="10">
        <f t="shared" si="4"/>
        <v>104932</v>
      </c>
      <c r="R122" s="10">
        <f t="shared" si="4"/>
        <v>1371565</v>
      </c>
      <c r="T122" s="4"/>
    </row>
    <row r="123" spans="1:20" ht="13.8" thickTop="1">
      <c r="D123" s="34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T123" s="4"/>
    </row>
    <row r="124" spans="1:20">
      <c r="A124" s="13" t="s">
        <v>684</v>
      </c>
      <c r="B124" s="13" t="s">
        <v>483</v>
      </c>
      <c r="C124" s="13" t="s">
        <v>128</v>
      </c>
      <c r="D124" s="13" t="s">
        <v>129</v>
      </c>
      <c r="E124" s="1">
        <v>70</v>
      </c>
      <c r="F124" s="1">
        <v>75</v>
      </c>
      <c r="G124" s="1">
        <v>97</v>
      </c>
      <c r="H124" s="1">
        <v>104</v>
      </c>
      <c r="I124" s="1">
        <v>132</v>
      </c>
      <c r="J124" s="1">
        <v>133</v>
      </c>
      <c r="K124" s="1">
        <v>198</v>
      </c>
      <c r="L124" s="1">
        <v>248</v>
      </c>
      <c r="M124" s="1">
        <v>302</v>
      </c>
      <c r="N124" s="1">
        <v>310</v>
      </c>
      <c r="O124" s="1">
        <v>272</v>
      </c>
      <c r="P124" s="1">
        <v>281</v>
      </c>
      <c r="Q124" s="1">
        <v>229</v>
      </c>
      <c r="R124" s="7">
        <f>SUM(E124:Q124)</f>
        <v>2451</v>
      </c>
      <c r="T124" s="4"/>
    </row>
    <row r="125" spans="1:20">
      <c r="A125" s="13" t="s">
        <v>684</v>
      </c>
      <c r="B125" s="13" t="s">
        <v>483</v>
      </c>
      <c r="C125" s="13" t="s">
        <v>130</v>
      </c>
      <c r="D125" s="13" t="s">
        <v>131</v>
      </c>
      <c r="E125" s="1">
        <v>231</v>
      </c>
      <c r="F125" s="1">
        <v>261</v>
      </c>
      <c r="G125" s="1">
        <v>248</v>
      </c>
      <c r="H125" s="1">
        <v>286</v>
      </c>
      <c r="I125" s="1">
        <v>232</v>
      </c>
      <c r="J125" s="1">
        <v>235</v>
      </c>
      <c r="K125" s="1">
        <v>292</v>
      </c>
      <c r="L125" s="1">
        <v>335</v>
      </c>
      <c r="M125" s="1">
        <v>334</v>
      </c>
      <c r="N125" s="1">
        <v>459</v>
      </c>
      <c r="O125" s="1">
        <v>333</v>
      </c>
      <c r="P125" s="1">
        <v>217</v>
      </c>
      <c r="Q125" s="1">
        <v>155</v>
      </c>
      <c r="R125" s="7">
        <f t="shared" ref="R125:R189" si="5">SUM(E125:Q125)</f>
        <v>3618</v>
      </c>
      <c r="T125" s="4"/>
    </row>
    <row r="126" spans="1:20">
      <c r="A126" s="13" t="s">
        <v>684</v>
      </c>
      <c r="B126" s="13" t="s">
        <v>481</v>
      </c>
      <c r="C126" s="13" t="s">
        <v>132</v>
      </c>
      <c r="D126" s="13" t="s">
        <v>133</v>
      </c>
      <c r="E126" s="1">
        <v>71</v>
      </c>
      <c r="F126" s="1">
        <v>71</v>
      </c>
      <c r="G126" s="1">
        <v>72</v>
      </c>
      <c r="H126" s="1">
        <v>71</v>
      </c>
      <c r="I126" s="1">
        <v>70</v>
      </c>
      <c r="J126" s="1">
        <v>69</v>
      </c>
      <c r="K126" s="1">
        <v>64</v>
      </c>
      <c r="L126" s="1">
        <v>59</v>
      </c>
      <c r="M126" s="1">
        <v>57</v>
      </c>
      <c r="N126" s="1">
        <v>46</v>
      </c>
      <c r="O126" s="1">
        <v>40</v>
      </c>
      <c r="P126" s="1">
        <v>50</v>
      </c>
      <c r="Q126" s="1">
        <v>42</v>
      </c>
      <c r="R126" s="7">
        <f t="shared" si="5"/>
        <v>782</v>
      </c>
      <c r="T126" s="4"/>
    </row>
    <row r="127" spans="1:20">
      <c r="A127" s="13" t="s">
        <v>684</v>
      </c>
      <c r="B127" s="13" t="s">
        <v>481</v>
      </c>
      <c r="C127" s="13" t="s">
        <v>134</v>
      </c>
      <c r="D127" s="13" t="s">
        <v>135</v>
      </c>
      <c r="E127" s="1">
        <v>73</v>
      </c>
      <c r="F127" s="1">
        <v>75</v>
      </c>
      <c r="G127" s="1">
        <v>78</v>
      </c>
      <c r="H127" s="1">
        <v>75</v>
      </c>
      <c r="I127" s="1">
        <v>78</v>
      </c>
      <c r="J127" s="1">
        <v>75</v>
      </c>
      <c r="K127" s="1">
        <v>86</v>
      </c>
      <c r="L127" s="1">
        <v>82</v>
      </c>
      <c r="M127" s="1">
        <v>80</v>
      </c>
      <c r="N127" s="1">
        <v>103</v>
      </c>
      <c r="O127" s="1">
        <v>78</v>
      </c>
      <c r="P127" s="1">
        <v>45</v>
      </c>
      <c r="Q127" s="1">
        <v>41</v>
      </c>
      <c r="R127" s="7">
        <f t="shared" si="5"/>
        <v>969</v>
      </c>
      <c r="T127" s="4"/>
    </row>
    <row r="128" spans="1:20">
      <c r="A128" s="13" t="s">
        <v>684</v>
      </c>
      <c r="B128" s="13" t="s">
        <v>481</v>
      </c>
      <c r="C128" s="13" t="s">
        <v>136</v>
      </c>
      <c r="D128" s="13" t="s">
        <v>137</v>
      </c>
      <c r="E128" s="1">
        <v>35</v>
      </c>
      <c r="F128" s="1">
        <v>34</v>
      </c>
      <c r="G128" s="1">
        <v>32</v>
      </c>
      <c r="H128" s="1">
        <v>39</v>
      </c>
      <c r="I128" s="1">
        <v>48</v>
      </c>
      <c r="J128" s="1">
        <v>47</v>
      </c>
      <c r="K128" s="1">
        <v>45</v>
      </c>
      <c r="L128" s="1">
        <v>46</v>
      </c>
      <c r="M128" s="1">
        <v>60</v>
      </c>
      <c r="N128" s="1">
        <v>52</v>
      </c>
      <c r="O128" s="1">
        <v>49</v>
      </c>
      <c r="P128" s="1">
        <v>55</v>
      </c>
      <c r="Q128" s="1">
        <v>55</v>
      </c>
      <c r="R128" s="7">
        <f t="shared" si="5"/>
        <v>597</v>
      </c>
      <c r="T128" s="4"/>
    </row>
    <row r="129" spans="1:20">
      <c r="A129" s="13" t="s">
        <v>684</v>
      </c>
      <c r="B129" s="13" t="s">
        <v>481</v>
      </c>
      <c r="C129" s="13" t="s">
        <v>138</v>
      </c>
      <c r="D129" s="13" t="s">
        <v>139</v>
      </c>
      <c r="E129" s="1">
        <v>120</v>
      </c>
      <c r="F129" s="1">
        <v>97</v>
      </c>
      <c r="G129" s="1">
        <v>95</v>
      </c>
      <c r="H129" s="1">
        <v>112</v>
      </c>
      <c r="I129" s="1">
        <v>98</v>
      </c>
      <c r="J129" s="1">
        <v>86</v>
      </c>
      <c r="K129" s="1">
        <v>90</v>
      </c>
      <c r="L129" s="1">
        <v>40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7">
        <f t="shared" si="5"/>
        <v>738</v>
      </c>
      <c r="T129" s="4"/>
    </row>
    <row r="130" spans="1:20">
      <c r="A130" s="13" t="s">
        <v>684</v>
      </c>
      <c r="B130" s="13" t="s">
        <v>497</v>
      </c>
      <c r="C130" s="13" t="s">
        <v>140</v>
      </c>
      <c r="D130" s="13" t="s">
        <v>141</v>
      </c>
      <c r="E130" s="1">
        <v>6</v>
      </c>
      <c r="F130" s="1">
        <v>16</v>
      </c>
      <c r="G130" s="1">
        <v>7</v>
      </c>
      <c r="H130" s="1">
        <v>9</v>
      </c>
      <c r="I130" s="1">
        <v>10</v>
      </c>
      <c r="J130" s="1">
        <v>13</v>
      </c>
      <c r="K130" s="1">
        <v>14</v>
      </c>
      <c r="L130" s="1">
        <v>9</v>
      </c>
      <c r="M130" s="1">
        <v>12</v>
      </c>
      <c r="N130" s="1">
        <v>13</v>
      </c>
      <c r="O130" s="1">
        <v>8</v>
      </c>
      <c r="P130" s="1">
        <v>11</v>
      </c>
      <c r="Q130" s="1">
        <v>2</v>
      </c>
      <c r="R130" s="7">
        <f t="shared" si="5"/>
        <v>130</v>
      </c>
      <c r="T130" s="4"/>
    </row>
    <row r="131" spans="1:20">
      <c r="A131" s="13" t="s">
        <v>684</v>
      </c>
      <c r="B131" s="13" t="s">
        <v>498</v>
      </c>
      <c r="C131" s="13" t="s">
        <v>142</v>
      </c>
      <c r="D131" s="13" t="s">
        <v>143</v>
      </c>
      <c r="E131" s="1">
        <v>47</v>
      </c>
      <c r="F131" s="1">
        <v>37</v>
      </c>
      <c r="G131" s="1">
        <v>29</v>
      </c>
      <c r="H131" s="1">
        <v>46</v>
      </c>
      <c r="I131" s="1">
        <v>39</v>
      </c>
      <c r="J131" s="1">
        <v>38</v>
      </c>
      <c r="K131" s="1">
        <v>34</v>
      </c>
      <c r="L131" s="1">
        <v>36</v>
      </c>
      <c r="M131" s="1">
        <v>35</v>
      </c>
      <c r="N131" s="1">
        <v>20</v>
      </c>
      <c r="O131" s="1">
        <v>16</v>
      </c>
      <c r="P131" s="1">
        <v>21</v>
      </c>
      <c r="Q131" s="1">
        <v>22</v>
      </c>
      <c r="R131" s="7">
        <f t="shared" si="5"/>
        <v>420</v>
      </c>
      <c r="T131" s="4"/>
    </row>
    <row r="132" spans="1:20">
      <c r="A132" s="13" t="s">
        <v>684</v>
      </c>
      <c r="B132" s="13" t="s">
        <v>500</v>
      </c>
      <c r="C132" s="13" t="s">
        <v>144</v>
      </c>
      <c r="D132" s="13" t="s">
        <v>597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13</v>
      </c>
      <c r="L132" s="1">
        <v>25</v>
      </c>
      <c r="M132" s="1">
        <v>34</v>
      </c>
      <c r="N132" s="1">
        <v>38</v>
      </c>
      <c r="O132" s="1">
        <v>28</v>
      </c>
      <c r="P132" s="1">
        <v>28</v>
      </c>
      <c r="Q132" s="1">
        <v>37</v>
      </c>
      <c r="R132" s="7">
        <f t="shared" si="5"/>
        <v>203</v>
      </c>
      <c r="T132" s="4"/>
    </row>
    <row r="133" spans="1:20">
      <c r="A133" s="13" t="s">
        <v>684</v>
      </c>
      <c r="B133" s="13" t="s">
        <v>500</v>
      </c>
      <c r="C133" s="13" t="s">
        <v>145</v>
      </c>
      <c r="D133" s="13" t="s">
        <v>146</v>
      </c>
      <c r="E133" s="1">
        <v>66</v>
      </c>
      <c r="F133" s="1">
        <v>61</v>
      </c>
      <c r="G133" s="1">
        <v>70</v>
      </c>
      <c r="H133" s="1">
        <v>66</v>
      </c>
      <c r="I133" s="1">
        <v>61</v>
      </c>
      <c r="J133" s="1">
        <v>76</v>
      </c>
      <c r="K133" s="1">
        <v>86</v>
      </c>
      <c r="L133" s="1">
        <v>75</v>
      </c>
      <c r="M133" s="1">
        <v>70</v>
      </c>
      <c r="N133" s="1">
        <v>0</v>
      </c>
      <c r="O133" s="1">
        <v>0</v>
      </c>
      <c r="P133" s="1">
        <v>0</v>
      </c>
      <c r="Q133" s="1">
        <v>0</v>
      </c>
      <c r="R133" s="7">
        <f t="shared" si="5"/>
        <v>631</v>
      </c>
      <c r="T133" s="4"/>
    </row>
    <row r="134" spans="1:20">
      <c r="A134" s="13" t="s">
        <v>684</v>
      </c>
      <c r="B134" s="13" t="s">
        <v>501</v>
      </c>
      <c r="C134" s="13" t="s">
        <v>147</v>
      </c>
      <c r="D134" s="13" t="s">
        <v>148</v>
      </c>
      <c r="E134" s="1">
        <v>113</v>
      </c>
      <c r="F134" s="1">
        <v>117</v>
      </c>
      <c r="G134" s="1">
        <v>112</v>
      </c>
      <c r="H134" s="1">
        <v>107</v>
      </c>
      <c r="I134" s="1">
        <v>104</v>
      </c>
      <c r="J134" s="1">
        <v>110</v>
      </c>
      <c r="K134" s="1">
        <v>104</v>
      </c>
      <c r="L134" s="1">
        <v>103</v>
      </c>
      <c r="M134" s="1">
        <v>80</v>
      </c>
      <c r="N134" s="1">
        <v>0</v>
      </c>
      <c r="O134" s="1">
        <v>0</v>
      </c>
      <c r="P134" s="1">
        <v>0</v>
      </c>
      <c r="Q134" s="1">
        <v>0</v>
      </c>
      <c r="R134" s="7">
        <f t="shared" si="5"/>
        <v>950</v>
      </c>
      <c r="T134" s="4"/>
    </row>
    <row r="135" spans="1:20">
      <c r="A135" s="13" t="s">
        <v>684</v>
      </c>
      <c r="B135" s="13" t="s">
        <v>501</v>
      </c>
      <c r="C135" s="13" t="s">
        <v>149</v>
      </c>
      <c r="D135" s="13" t="s">
        <v>150</v>
      </c>
      <c r="E135" s="1">
        <v>75</v>
      </c>
      <c r="F135" s="1">
        <v>63</v>
      </c>
      <c r="G135" s="1">
        <v>73</v>
      </c>
      <c r="H135" s="1">
        <v>78</v>
      </c>
      <c r="I135" s="1">
        <v>73</v>
      </c>
      <c r="J135" s="1">
        <v>72</v>
      </c>
      <c r="K135" s="1">
        <v>58</v>
      </c>
      <c r="L135" s="1">
        <v>45</v>
      </c>
      <c r="M135" s="1">
        <v>34</v>
      </c>
      <c r="N135" s="1">
        <v>0</v>
      </c>
      <c r="O135" s="1">
        <v>0</v>
      </c>
      <c r="P135" s="1">
        <v>0</v>
      </c>
      <c r="Q135" s="1">
        <v>0</v>
      </c>
      <c r="R135" s="7">
        <f t="shared" si="5"/>
        <v>571</v>
      </c>
      <c r="T135" s="4"/>
    </row>
    <row r="136" spans="1:20">
      <c r="A136" s="13" t="s">
        <v>684</v>
      </c>
      <c r="B136" s="13" t="s">
        <v>502</v>
      </c>
      <c r="C136" s="13" t="s">
        <v>151</v>
      </c>
      <c r="D136" s="13" t="s">
        <v>152</v>
      </c>
      <c r="E136" s="1">
        <v>44</v>
      </c>
      <c r="F136" s="1">
        <v>47</v>
      </c>
      <c r="G136" s="1">
        <v>47</v>
      </c>
      <c r="H136" s="1">
        <v>48</v>
      </c>
      <c r="I136" s="1">
        <v>48</v>
      </c>
      <c r="J136" s="1">
        <v>52</v>
      </c>
      <c r="K136" s="1">
        <v>47</v>
      </c>
      <c r="L136" s="1">
        <v>50</v>
      </c>
      <c r="M136" s="1">
        <v>49</v>
      </c>
      <c r="N136" s="1">
        <v>0</v>
      </c>
      <c r="O136" s="1">
        <v>0</v>
      </c>
      <c r="P136" s="1">
        <v>0</v>
      </c>
      <c r="Q136" s="1">
        <v>0</v>
      </c>
      <c r="R136" s="7">
        <f t="shared" si="5"/>
        <v>432</v>
      </c>
      <c r="T136" s="4"/>
    </row>
    <row r="137" spans="1:20">
      <c r="A137" s="13" t="s">
        <v>684</v>
      </c>
      <c r="B137" s="13" t="s">
        <v>502</v>
      </c>
      <c r="C137" s="13" t="s">
        <v>153</v>
      </c>
      <c r="D137" s="13" t="s">
        <v>598</v>
      </c>
      <c r="E137" s="1">
        <v>36</v>
      </c>
      <c r="F137" s="1">
        <v>37</v>
      </c>
      <c r="G137" s="1">
        <v>40</v>
      </c>
      <c r="H137" s="1">
        <v>42</v>
      </c>
      <c r="I137" s="1">
        <v>48</v>
      </c>
      <c r="J137" s="1">
        <v>51</v>
      </c>
      <c r="K137" s="1">
        <v>50</v>
      </c>
      <c r="L137" s="1">
        <v>49</v>
      </c>
      <c r="M137" s="1">
        <v>46</v>
      </c>
      <c r="N137" s="1">
        <v>0</v>
      </c>
      <c r="O137" s="1">
        <v>0</v>
      </c>
      <c r="P137" s="1">
        <v>0</v>
      </c>
      <c r="Q137" s="1">
        <v>0</v>
      </c>
      <c r="R137" s="7">
        <f t="shared" si="5"/>
        <v>399</v>
      </c>
      <c r="T137" s="4"/>
    </row>
    <row r="138" spans="1:20">
      <c r="A138" s="13" t="s">
        <v>684</v>
      </c>
      <c r="B138" s="13" t="s">
        <v>502</v>
      </c>
      <c r="C138" s="13" t="s">
        <v>154</v>
      </c>
      <c r="D138" s="13" t="s">
        <v>599</v>
      </c>
      <c r="E138" s="1">
        <v>107</v>
      </c>
      <c r="F138" s="1">
        <v>108</v>
      </c>
      <c r="G138" s="1">
        <v>109</v>
      </c>
      <c r="H138" s="1">
        <v>105</v>
      </c>
      <c r="I138" s="1">
        <v>102</v>
      </c>
      <c r="J138" s="1">
        <v>100</v>
      </c>
      <c r="K138" s="1">
        <v>104</v>
      </c>
      <c r="L138" s="1">
        <v>113</v>
      </c>
      <c r="M138" s="1">
        <v>108</v>
      </c>
      <c r="N138" s="1">
        <v>96</v>
      </c>
      <c r="O138" s="1">
        <v>68</v>
      </c>
      <c r="P138" s="1">
        <v>61</v>
      </c>
      <c r="Q138" s="1">
        <v>58</v>
      </c>
      <c r="R138" s="7">
        <f t="shared" si="5"/>
        <v>1239</v>
      </c>
      <c r="T138" s="4"/>
    </row>
    <row r="139" spans="1:20">
      <c r="A139" s="13" t="s">
        <v>684</v>
      </c>
      <c r="B139" s="13" t="s">
        <v>502</v>
      </c>
      <c r="C139" s="13" t="s">
        <v>155</v>
      </c>
      <c r="D139" s="13" t="s">
        <v>156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79</v>
      </c>
      <c r="K139" s="1">
        <v>99</v>
      </c>
      <c r="L139" s="1">
        <v>95</v>
      </c>
      <c r="M139" s="1">
        <v>103</v>
      </c>
      <c r="N139" s="1">
        <v>94</v>
      </c>
      <c r="O139" s="1">
        <v>94</v>
      </c>
      <c r="P139" s="1">
        <v>87</v>
      </c>
      <c r="Q139" s="1">
        <v>67</v>
      </c>
      <c r="R139" s="7">
        <f t="shared" si="5"/>
        <v>718</v>
      </c>
      <c r="T139" s="4"/>
    </row>
    <row r="140" spans="1:20">
      <c r="A140" s="13" t="s">
        <v>684</v>
      </c>
      <c r="B140" s="13" t="s">
        <v>502</v>
      </c>
      <c r="C140" s="13" t="s">
        <v>157</v>
      </c>
      <c r="D140" s="13" t="s">
        <v>158</v>
      </c>
      <c r="E140" s="1">
        <v>23</v>
      </c>
      <c r="F140" s="1">
        <v>24</v>
      </c>
      <c r="G140" s="1">
        <v>32</v>
      </c>
      <c r="H140" s="1">
        <v>30</v>
      </c>
      <c r="I140" s="1">
        <v>17</v>
      </c>
      <c r="J140" s="1">
        <v>18</v>
      </c>
      <c r="K140" s="1">
        <v>18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7">
        <f t="shared" si="5"/>
        <v>162</v>
      </c>
      <c r="T140" s="4"/>
    </row>
    <row r="141" spans="1:20">
      <c r="A141" s="13" t="s">
        <v>684</v>
      </c>
      <c r="B141" s="13" t="s">
        <v>507</v>
      </c>
      <c r="C141" s="13" t="s">
        <v>159</v>
      </c>
      <c r="D141" s="13" t="s">
        <v>160</v>
      </c>
      <c r="E141" s="1">
        <v>21</v>
      </c>
      <c r="F141" s="1">
        <v>21</v>
      </c>
      <c r="G141" s="1">
        <v>22</v>
      </c>
      <c r="H141" s="1">
        <v>21</v>
      </c>
      <c r="I141" s="1">
        <v>22</v>
      </c>
      <c r="J141" s="1">
        <v>22</v>
      </c>
      <c r="K141" s="1">
        <v>21</v>
      </c>
      <c r="L141" s="1">
        <v>23</v>
      </c>
      <c r="M141" s="1">
        <v>20</v>
      </c>
      <c r="N141" s="1">
        <v>0</v>
      </c>
      <c r="O141" s="1">
        <v>0</v>
      </c>
      <c r="P141" s="1">
        <v>0</v>
      </c>
      <c r="Q141" s="1">
        <v>0</v>
      </c>
      <c r="R141" s="7">
        <f t="shared" si="5"/>
        <v>193</v>
      </c>
      <c r="T141" s="4"/>
    </row>
    <row r="142" spans="1:20">
      <c r="A142" s="13" t="s">
        <v>684</v>
      </c>
      <c r="B142" s="13" t="s">
        <v>507</v>
      </c>
      <c r="C142" s="13" t="s">
        <v>161</v>
      </c>
      <c r="D142" s="13" t="s">
        <v>162</v>
      </c>
      <c r="E142" s="1">
        <v>22</v>
      </c>
      <c r="F142" s="1">
        <v>23</v>
      </c>
      <c r="G142" s="1">
        <v>21</v>
      </c>
      <c r="H142" s="1">
        <v>22</v>
      </c>
      <c r="I142" s="1">
        <v>16</v>
      </c>
      <c r="J142" s="1">
        <v>13</v>
      </c>
      <c r="K142" s="1">
        <v>9</v>
      </c>
      <c r="L142" s="1">
        <v>12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7">
        <f t="shared" ref="R142" si="6">SUM(E142:Q142)</f>
        <v>138</v>
      </c>
      <c r="T142" s="4"/>
    </row>
    <row r="143" spans="1:20">
      <c r="A143" s="13" t="s">
        <v>684</v>
      </c>
      <c r="B143" s="13" t="s">
        <v>509</v>
      </c>
      <c r="C143" s="13" t="s">
        <v>163</v>
      </c>
      <c r="D143" s="13" t="s">
        <v>600</v>
      </c>
      <c r="E143" s="1">
        <v>65</v>
      </c>
      <c r="F143" s="1">
        <v>63</v>
      </c>
      <c r="G143" s="1">
        <v>71</v>
      </c>
      <c r="H143" s="1">
        <v>66</v>
      </c>
      <c r="I143" s="1">
        <v>69</v>
      </c>
      <c r="J143" s="1">
        <v>60</v>
      </c>
      <c r="K143" s="1">
        <v>68</v>
      </c>
      <c r="L143" s="1">
        <v>58</v>
      </c>
      <c r="M143" s="1">
        <v>48</v>
      </c>
      <c r="N143" s="1">
        <v>0</v>
      </c>
      <c r="O143" s="1">
        <v>0</v>
      </c>
      <c r="P143" s="1">
        <v>0</v>
      </c>
      <c r="Q143" s="1">
        <v>0</v>
      </c>
      <c r="R143" s="7">
        <f t="shared" si="5"/>
        <v>568</v>
      </c>
      <c r="T143" s="4"/>
    </row>
    <row r="144" spans="1:20">
      <c r="A144" s="13" t="s">
        <v>684</v>
      </c>
      <c r="B144" s="13" t="s">
        <v>511</v>
      </c>
      <c r="C144" s="13" t="s">
        <v>164</v>
      </c>
      <c r="D144" s="13" t="s">
        <v>165</v>
      </c>
      <c r="E144" s="1">
        <v>44</v>
      </c>
      <c r="F144" s="1">
        <v>57</v>
      </c>
      <c r="G144" s="1">
        <v>35</v>
      </c>
      <c r="H144" s="1">
        <v>54</v>
      </c>
      <c r="I144" s="1">
        <v>42</v>
      </c>
      <c r="J144" s="1">
        <v>54</v>
      </c>
      <c r="K144" s="1">
        <v>60</v>
      </c>
      <c r="L144" s="1">
        <v>70</v>
      </c>
      <c r="M144" s="1">
        <v>79</v>
      </c>
      <c r="N144" s="1">
        <v>65</v>
      </c>
      <c r="O144" s="1">
        <v>64</v>
      </c>
      <c r="P144" s="1">
        <v>67</v>
      </c>
      <c r="Q144" s="1">
        <v>51</v>
      </c>
      <c r="R144" s="7">
        <f t="shared" si="5"/>
        <v>742</v>
      </c>
      <c r="T144" s="4"/>
    </row>
    <row r="145" spans="1:20">
      <c r="A145" s="13" t="s">
        <v>684</v>
      </c>
      <c r="B145" s="13" t="s">
        <v>511</v>
      </c>
      <c r="C145" s="13" t="s">
        <v>166</v>
      </c>
      <c r="D145" s="40" t="s">
        <v>708</v>
      </c>
      <c r="E145" s="1">
        <v>84</v>
      </c>
      <c r="F145" s="1">
        <v>79</v>
      </c>
      <c r="G145" s="1">
        <v>46</v>
      </c>
      <c r="H145" s="1">
        <v>66</v>
      </c>
      <c r="I145" s="1">
        <v>49</v>
      </c>
      <c r="J145" s="1">
        <v>51</v>
      </c>
      <c r="K145" s="1">
        <v>50</v>
      </c>
      <c r="L145" s="1">
        <v>0</v>
      </c>
      <c r="M145" s="1">
        <v>0</v>
      </c>
      <c r="N145" s="1">
        <v>60</v>
      </c>
      <c r="O145" s="1">
        <v>51</v>
      </c>
      <c r="P145" s="1">
        <v>37</v>
      </c>
      <c r="Q145" s="1">
        <v>29</v>
      </c>
      <c r="R145" s="7">
        <f t="shared" si="5"/>
        <v>602</v>
      </c>
      <c r="T145" s="4"/>
    </row>
    <row r="146" spans="1:20">
      <c r="A146" s="13" t="s">
        <v>684</v>
      </c>
      <c r="B146" s="13" t="s">
        <v>511</v>
      </c>
      <c r="C146" s="13" t="s">
        <v>167</v>
      </c>
      <c r="D146" s="13" t="s">
        <v>168</v>
      </c>
      <c r="E146" s="1">
        <v>51</v>
      </c>
      <c r="F146" s="1">
        <v>46</v>
      </c>
      <c r="G146" s="1">
        <v>49</v>
      </c>
      <c r="H146" s="1">
        <v>53</v>
      </c>
      <c r="I146" s="1">
        <v>40</v>
      </c>
      <c r="J146" s="1">
        <v>44</v>
      </c>
      <c r="K146" s="1">
        <v>49</v>
      </c>
      <c r="L146" s="1">
        <v>54</v>
      </c>
      <c r="M146" s="1">
        <v>35</v>
      </c>
      <c r="N146" s="1">
        <v>0</v>
      </c>
      <c r="O146" s="1">
        <v>0</v>
      </c>
      <c r="P146" s="1">
        <v>0</v>
      </c>
      <c r="Q146" s="1">
        <v>0</v>
      </c>
      <c r="R146" s="7">
        <f t="shared" si="5"/>
        <v>421</v>
      </c>
      <c r="T146" s="4"/>
    </row>
    <row r="147" spans="1:20">
      <c r="A147" s="13" t="s">
        <v>684</v>
      </c>
      <c r="B147" s="13" t="s">
        <v>511</v>
      </c>
      <c r="C147" s="13" t="s">
        <v>169</v>
      </c>
      <c r="D147" s="13" t="s">
        <v>170</v>
      </c>
      <c r="E147" s="1">
        <v>156</v>
      </c>
      <c r="F147" s="1">
        <v>116</v>
      </c>
      <c r="G147" s="1">
        <v>107</v>
      </c>
      <c r="H147" s="1">
        <v>118</v>
      </c>
      <c r="I147" s="1">
        <v>93</v>
      </c>
      <c r="J147" s="1">
        <v>76</v>
      </c>
      <c r="K147" s="1">
        <v>75</v>
      </c>
      <c r="L147" s="1">
        <v>74</v>
      </c>
      <c r="M147" s="1">
        <v>49</v>
      </c>
      <c r="N147" s="1">
        <v>0</v>
      </c>
      <c r="O147" s="1">
        <v>0</v>
      </c>
      <c r="P147" s="1">
        <v>0</v>
      </c>
      <c r="Q147" s="1">
        <v>0</v>
      </c>
      <c r="R147" s="7">
        <f t="shared" si="5"/>
        <v>864</v>
      </c>
      <c r="T147" s="4"/>
    </row>
    <row r="148" spans="1:20">
      <c r="A148" s="13" t="s">
        <v>684</v>
      </c>
      <c r="B148" s="13" t="s">
        <v>513</v>
      </c>
      <c r="C148" s="13" t="s">
        <v>171</v>
      </c>
      <c r="D148" s="13" t="s">
        <v>172</v>
      </c>
      <c r="E148" s="1">
        <v>45</v>
      </c>
      <c r="F148" s="1">
        <v>33</v>
      </c>
      <c r="G148" s="1">
        <v>39</v>
      </c>
      <c r="H148" s="1">
        <v>21</v>
      </c>
      <c r="I148" s="1">
        <v>21</v>
      </c>
      <c r="J148" s="1">
        <v>25</v>
      </c>
      <c r="K148" s="1">
        <v>22</v>
      </c>
      <c r="L148" s="1">
        <v>23</v>
      </c>
      <c r="M148" s="1">
        <v>23</v>
      </c>
      <c r="N148" s="1">
        <v>0</v>
      </c>
      <c r="O148" s="1">
        <v>0</v>
      </c>
      <c r="P148" s="1">
        <v>0</v>
      </c>
      <c r="Q148" s="1">
        <v>0</v>
      </c>
      <c r="R148" s="7">
        <f t="shared" si="5"/>
        <v>252</v>
      </c>
      <c r="T148" s="4"/>
    </row>
    <row r="149" spans="1:20">
      <c r="A149" s="13" t="s">
        <v>684</v>
      </c>
      <c r="B149" s="13" t="s">
        <v>515</v>
      </c>
      <c r="C149" s="13" t="s">
        <v>173</v>
      </c>
      <c r="D149" s="13" t="s">
        <v>174</v>
      </c>
      <c r="E149" s="1">
        <v>38</v>
      </c>
      <c r="F149" s="1">
        <v>36</v>
      </c>
      <c r="G149" s="1">
        <v>38</v>
      </c>
      <c r="H149" s="1">
        <v>34</v>
      </c>
      <c r="I149" s="1">
        <v>33</v>
      </c>
      <c r="J149" s="1">
        <v>27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7">
        <f t="shared" si="5"/>
        <v>206</v>
      </c>
      <c r="T149" s="4"/>
    </row>
    <row r="150" spans="1:20">
      <c r="A150" s="13" t="s">
        <v>684</v>
      </c>
      <c r="B150" s="13" t="s">
        <v>520</v>
      </c>
      <c r="C150" s="13" t="s">
        <v>175</v>
      </c>
      <c r="D150" s="13" t="s">
        <v>176</v>
      </c>
      <c r="E150" s="1">
        <v>41</v>
      </c>
      <c r="F150" s="1">
        <v>40</v>
      </c>
      <c r="G150" s="1">
        <v>40</v>
      </c>
      <c r="H150" s="1">
        <v>44</v>
      </c>
      <c r="I150" s="1">
        <v>44</v>
      </c>
      <c r="J150" s="1">
        <v>44</v>
      </c>
      <c r="K150" s="1">
        <v>48</v>
      </c>
      <c r="L150" s="1">
        <v>48</v>
      </c>
      <c r="M150" s="1">
        <v>48</v>
      </c>
      <c r="N150" s="1">
        <v>50</v>
      </c>
      <c r="O150" s="1">
        <v>51</v>
      </c>
      <c r="P150" s="1">
        <v>60</v>
      </c>
      <c r="Q150" s="1">
        <v>34</v>
      </c>
      <c r="R150" s="7">
        <f t="shared" si="5"/>
        <v>592</v>
      </c>
      <c r="T150" s="4"/>
    </row>
    <row r="151" spans="1:20">
      <c r="A151" s="13" t="s">
        <v>684</v>
      </c>
      <c r="B151" s="13" t="s">
        <v>520</v>
      </c>
      <c r="C151" s="13" t="s">
        <v>177</v>
      </c>
      <c r="D151" s="13" t="s">
        <v>601</v>
      </c>
      <c r="E151" s="1">
        <v>32</v>
      </c>
      <c r="F151" s="1">
        <v>32</v>
      </c>
      <c r="G151" s="1">
        <v>33</v>
      </c>
      <c r="H151" s="1">
        <v>37</v>
      </c>
      <c r="I151" s="1">
        <v>36</v>
      </c>
      <c r="J151" s="1">
        <v>40</v>
      </c>
      <c r="K151" s="1">
        <v>40</v>
      </c>
      <c r="L151" s="1">
        <v>40</v>
      </c>
      <c r="M151" s="1">
        <v>40</v>
      </c>
      <c r="N151" s="1">
        <v>47</v>
      </c>
      <c r="O151" s="1">
        <v>46</v>
      </c>
      <c r="P151" s="1">
        <v>46</v>
      </c>
      <c r="Q151" s="1">
        <v>46</v>
      </c>
      <c r="R151" s="7">
        <f t="shared" si="5"/>
        <v>515</v>
      </c>
      <c r="T151" s="4"/>
    </row>
    <row r="152" spans="1:20">
      <c r="A152" s="13" t="s">
        <v>684</v>
      </c>
      <c r="B152" s="13" t="s">
        <v>520</v>
      </c>
      <c r="C152" s="13" t="s">
        <v>178</v>
      </c>
      <c r="D152" s="13" t="s">
        <v>179</v>
      </c>
      <c r="E152" s="1">
        <v>34</v>
      </c>
      <c r="F152" s="1">
        <v>41</v>
      </c>
      <c r="G152" s="1">
        <v>36</v>
      </c>
      <c r="H152" s="1">
        <v>34</v>
      </c>
      <c r="I152" s="1">
        <v>35</v>
      </c>
      <c r="J152" s="1">
        <v>35</v>
      </c>
      <c r="K152" s="1">
        <v>23</v>
      </c>
      <c r="L152" s="1">
        <v>22</v>
      </c>
      <c r="M152" s="1">
        <v>21</v>
      </c>
      <c r="N152" s="1">
        <v>0</v>
      </c>
      <c r="O152" s="1">
        <v>0</v>
      </c>
      <c r="P152" s="1">
        <v>0</v>
      </c>
      <c r="Q152" s="1">
        <v>0</v>
      </c>
      <c r="R152" s="7">
        <f t="shared" si="5"/>
        <v>281</v>
      </c>
      <c r="T152" s="4"/>
    </row>
    <row r="153" spans="1:20">
      <c r="A153" s="13" t="s">
        <v>684</v>
      </c>
      <c r="B153" s="13" t="s">
        <v>524</v>
      </c>
      <c r="C153" s="13" t="s">
        <v>180</v>
      </c>
      <c r="D153" s="13" t="s">
        <v>181</v>
      </c>
      <c r="E153" s="1">
        <v>103</v>
      </c>
      <c r="F153" s="1">
        <v>99</v>
      </c>
      <c r="G153" s="1">
        <v>95</v>
      </c>
      <c r="H153" s="1">
        <v>102</v>
      </c>
      <c r="I153" s="1">
        <v>94</v>
      </c>
      <c r="J153" s="1">
        <v>102</v>
      </c>
      <c r="K153" s="1">
        <v>104</v>
      </c>
      <c r="L153" s="1">
        <v>90</v>
      </c>
      <c r="M153" s="1">
        <v>104</v>
      </c>
      <c r="N153" s="1">
        <v>95</v>
      </c>
      <c r="O153" s="1">
        <v>83</v>
      </c>
      <c r="P153" s="1">
        <v>65</v>
      </c>
      <c r="Q153" s="1">
        <v>41</v>
      </c>
      <c r="R153" s="7">
        <f t="shared" si="5"/>
        <v>1177</v>
      </c>
      <c r="T153" s="4"/>
    </row>
    <row r="154" spans="1:20">
      <c r="A154" s="13" t="s">
        <v>684</v>
      </c>
      <c r="B154" s="13" t="s">
        <v>525</v>
      </c>
      <c r="C154" s="13" t="s">
        <v>182</v>
      </c>
      <c r="D154" s="13" t="s">
        <v>183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4</v>
      </c>
      <c r="L154" s="1">
        <v>8</v>
      </c>
      <c r="M154" s="1">
        <v>11</v>
      </c>
      <c r="N154" s="1">
        <v>14</v>
      </c>
      <c r="O154" s="1">
        <v>8</v>
      </c>
      <c r="P154" s="1">
        <v>6</v>
      </c>
      <c r="Q154" s="1">
        <v>10</v>
      </c>
      <c r="R154" s="7">
        <f t="shared" si="5"/>
        <v>61</v>
      </c>
      <c r="T154" s="4"/>
    </row>
    <row r="155" spans="1:20">
      <c r="A155" s="13" t="s">
        <v>684</v>
      </c>
      <c r="B155" s="13" t="s">
        <v>526</v>
      </c>
      <c r="C155" s="13" t="s">
        <v>184</v>
      </c>
      <c r="D155" s="13" t="s">
        <v>185</v>
      </c>
      <c r="E155" s="1">
        <v>94</v>
      </c>
      <c r="F155" s="1">
        <v>109</v>
      </c>
      <c r="G155" s="1">
        <v>102</v>
      </c>
      <c r="H155" s="1">
        <v>95</v>
      </c>
      <c r="I155" s="1">
        <v>96</v>
      </c>
      <c r="J155" s="1">
        <v>100</v>
      </c>
      <c r="K155" s="1">
        <v>100</v>
      </c>
      <c r="L155" s="1">
        <v>83</v>
      </c>
      <c r="M155" s="1">
        <v>68</v>
      </c>
      <c r="N155" s="1">
        <v>0</v>
      </c>
      <c r="O155" s="1">
        <v>0</v>
      </c>
      <c r="P155" s="1">
        <v>0</v>
      </c>
      <c r="Q155" s="1">
        <v>0</v>
      </c>
      <c r="R155" s="7">
        <f t="shared" si="5"/>
        <v>847</v>
      </c>
      <c r="T155" s="4"/>
    </row>
    <row r="156" spans="1:20">
      <c r="A156" s="13" t="s">
        <v>684</v>
      </c>
      <c r="B156" s="13" t="s">
        <v>527</v>
      </c>
      <c r="C156" s="13" t="s">
        <v>680</v>
      </c>
      <c r="D156" s="13" t="s">
        <v>709</v>
      </c>
      <c r="E156" s="1">
        <v>62</v>
      </c>
      <c r="F156" s="1">
        <v>32</v>
      </c>
      <c r="G156" s="1">
        <v>48</v>
      </c>
      <c r="H156" s="1">
        <v>38</v>
      </c>
      <c r="I156" s="1">
        <v>52</v>
      </c>
      <c r="J156" s="1">
        <v>43</v>
      </c>
      <c r="K156" s="1">
        <v>69</v>
      </c>
      <c r="L156" s="1">
        <v>35</v>
      </c>
      <c r="M156" s="1">
        <v>0</v>
      </c>
      <c r="N156" s="1">
        <v>0</v>
      </c>
      <c r="O156" s="1">
        <v>0</v>
      </c>
      <c r="P156" s="1">
        <v>0</v>
      </c>
      <c r="Q156" s="1">
        <v>0</v>
      </c>
      <c r="R156" s="7">
        <f t="shared" si="5"/>
        <v>379</v>
      </c>
      <c r="T156" s="4"/>
    </row>
    <row r="157" spans="1:20">
      <c r="A157" s="13" t="s">
        <v>684</v>
      </c>
      <c r="B157" s="13" t="s">
        <v>529</v>
      </c>
      <c r="C157" s="13" t="s">
        <v>186</v>
      </c>
      <c r="D157" s="13" t="s">
        <v>187</v>
      </c>
      <c r="E157" s="1">
        <v>78</v>
      </c>
      <c r="F157" s="1">
        <v>92</v>
      </c>
      <c r="G157" s="1">
        <v>90</v>
      </c>
      <c r="H157" s="1">
        <v>99</v>
      </c>
      <c r="I157" s="1">
        <v>97</v>
      </c>
      <c r="J157" s="1">
        <v>85</v>
      </c>
      <c r="K157" s="1">
        <v>99</v>
      </c>
      <c r="L157" s="1">
        <v>90</v>
      </c>
      <c r="M157" s="1">
        <v>92</v>
      </c>
      <c r="N157" s="1">
        <v>63</v>
      </c>
      <c r="O157" s="1">
        <v>34</v>
      </c>
      <c r="P157" s="1">
        <v>23</v>
      </c>
      <c r="Q157" s="1">
        <v>24</v>
      </c>
      <c r="R157" s="7">
        <f t="shared" si="5"/>
        <v>966</v>
      </c>
      <c r="T157" s="4"/>
    </row>
    <row r="158" spans="1:20">
      <c r="A158" s="13" t="s">
        <v>684</v>
      </c>
      <c r="B158" s="13" t="s">
        <v>529</v>
      </c>
      <c r="C158" s="13" t="s">
        <v>188</v>
      </c>
      <c r="D158" s="13" t="s">
        <v>189</v>
      </c>
      <c r="E158" s="1">
        <v>68</v>
      </c>
      <c r="F158" s="1">
        <v>84</v>
      </c>
      <c r="G158" s="1">
        <v>84</v>
      </c>
      <c r="H158" s="1">
        <v>88</v>
      </c>
      <c r="I158" s="1">
        <v>66</v>
      </c>
      <c r="J158" s="1">
        <v>70</v>
      </c>
      <c r="K158" s="1">
        <v>97</v>
      </c>
      <c r="L158" s="1">
        <v>81</v>
      </c>
      <c r="M158" s="1">
        <v>87</v>
      </c>
      <c r="N158" s="1">
        <v>60</v>
      </c>
      <c r="O158" s="1">
        <v>35</v>
      </c>
      <c r="P158" s="1">
        <v>25</v>
      </c>
      <c r="Q158" s="1">
        <v>11</v>
      </c>
      <c r="R158" s="7">
        <f t="shared" si="5"/>
        <v>856</v>
      </c>
      <c r="T158" s="4"/>
    </row>
    <row r="159" spans="1:20">
      <c r="A159" s="13" t="s">
        <v>684</v>
      </c>
      <c r="B159" s="13" t="s">
        <v>533</v>
      </c>
      <c r="C159" s="13" t="s">
        <v>190</v>
      </c>
      <c r="D159" s="13" t="s">
        <v>191</v>
      </c>
      <c r="E159" s="1">
        <v>4</v>
      </c>
      <c r="F159" s="1">
        <v>4</v>
      </c>
      <c r="G159" s="1">
        <v>6</v>
      </c>
      <c r="H159" s="1">
        <v>14</v>
      </c>
      <c r="I159" s="1">
        <v>4</v>
      </c>
      <c r="J159" s="1">
        <v>7</v>
      </c>
      <c r="K159" s="1">
        <v>4</v>
      </c>
      <c r="L159" s="1">
        <v>6</v>
      </c>
      <c r="M159" s="1">
        <v>1</v>
      </c>
      <c r="N159" s="1">
        <v>0</v>
      </c>
      <c r="O159" s="1">
        <v>0</v>
      </c>
      <c r="P159" s="1">
        <v>0</v>
      </c>
      <c r="Q159" s="1">
        <v>0</v>
      </c>
      <c r="R159" s="7">
        <f t="shared" si="5"/>
        <v>50</v>
      </c>
      <c r="T159" s="4"/>
    </row>
    <row r="160" spans="1:20">
      <c r="A160" s="13" t="s">
        <v>684</v>
      </c>
      <c r="B160" s="13" t="s">
        <v>535</v>
      </c>
      <c r="C160" s="13" t="s">
        <v>192</v>
      </c>
      <c r="D160" s="13" t="s">
        <v>193</v>
      </c>
      <c r="E160" s="1">
        <v>83</v>
      </c>
      <c r="F160" s="1">
        <v>87</v>
      </c>
      <c r="G160" s="1">
        <v>79</v>
      </c>
      <c r="H160" s="1">
        <v>84</v>
      </c>
      <c r="I160" s="1">
        <v>85</v>
      </c>
      <c r="J160" s="1">
        <v>70</v>
      </c>
      <c r="K160" s="1">
        <v>59</v>
      </c>
      <c r="L160" s="1">
        <v>68</v>
      </c>
      <c r="M160" s="1">
        <v>45</v>
      </c>
      <c r="N160" s="1">
        <v>0</v>
      </c>
      <c r="O160" s="1">
        <v>0</v>
      </c>
      <c r="P160" s="1">
        <v>0</v>
      </c>
      <c r="Q160" s="1">
        <v>0</v>
      </c>
      <c r="R160" s="7">
        <f t="shared" si="5"/>
        <v>660</v>
      </c>
      <c r="T160" s="4"/>
    </row>
    <row r="161" spans="1:20">
      <c r="A161" s="13" t="s">
        <v>684</v>
      </c>
      <c r="B161" s="13" t="s">
        <v>483</v>
      </c>
      <c r="C161" s="13" t="s">
        <v>194</v>
      </c>
      <c r="D161" s="13" t="s">
        <v>602</v>
      </c>
      <c r="E161" s="1">
        <v>64</v>
      </c>
      <c r="F161" s="1">
        <v>63</v>
      </c>
      <c r="G161" s="1">
        <v>65</v>
      </c>
      <c r="H161" s="1">
        <v>65</v>
      </c>
      <c r="I161" s="1">
        <v>73</v>
      </c>
      <c r="J161" s="1">
        <v>80</v>
      </c>
      <c r="K161" s="1">
        <v>76</v>
      </c>
      <c r="L161" s="1">
        <v>75</v>
      </c>
      <c r="M161" s="1">
        <v>70</v>
      </c>
      <c r="N161" s="1">
        <v>0</v>
      </c>
      <c r="O161" s="1">
        <v>0</v>
      </c>
      <c r="P161" s="1">
        <v>0</v>
      </c>
      <c r="Q161" s="1">
        <v>0</v>
      </c>
      <c r="R161" s="7">
        <f t="shared" si="5"/>
        <v>631</v>
      </c>
      <c r="T161" s="4"/>
    </row>
    <row r="162" spans="1:20">
      <c r="A162" s="13" t="s">
        <v>684</v>
      </c>
      <c r="B162" s="13" t="s">
        <v>483</v>
      </c>
      <c r="C162" s="13" t="s">
        <v>195</v>
      </c>
      <c r="D162" s="13" t="s">
        <v>196</v>
      </c>
      <c r="E162" s="1">
        <v>106</v>
      </c>
      <c r="F162" s="1">
        <v>92</v>
      </c>
      <c r="G162" s="1">
        <v>92</v>
      </c>
      <c r="H162" s="1">
        <v>109</v>
      </c>
      <c r="I162" s="1">
        <v>74</v>
      </c>
      <c r="J162" s="1">
        <v>67</v>
      </c>
      <c r="K162" s="1">
        <v>104</v>
      </c>
      <c r="L162" s="1">
        <v>91</v>
      </c>
      <c r="M162" s="1">
        <v>84</v>
      </c>
      <c r="N162" s="1">
        <v>94</v>
      </c>
      <c r="O162" s="1">
        <v>53</v>
      </c>
      <c r="P162" s="1">
        <v>43</v>
      </c>
      <c r="Q162" s="1">
        <v>0</v>
      </c>
      <c r="R162" s="7">
        <f t="shared" si="5"/>
        <v>1009</v>
      </c>
      <c r="T162" s="4"/>
    </row>
    <row r="163" spans="1:20">
      <c r="A163" s="13" t="s">
        <v>684</v>
      </c>
      <c r="B163" s="13" t="s">
        <v>483</v>
      </c>
      <c r="C163" s="13" t="s">
        <v>197</v>
      </c>
      <c r="D163" s="13" t="s">
        <v>710</v>
      </c>
      <c r="E163" s="1">
        <v>16</v>
      </c>
      <c r="F163" s="1">
        <v>28</v>
      </c>
      <c r="G163" s="1">
        <v>27</v>
      </c>
      <c r="H163" s="1">
        <v>26</v>
      </c>
      <c r="I163" s="1">
        <v>19</v>
      </c>
      <c r="J163" s="1">
        <v>25</v>
      </c>
      <c r="K163" s="1">
        <v>25</v>
      </c>
      <c r="L163" s="1">
        <v>24</v>
      </c>
      <c r="M163" s="1">
        <v>14</v>
      </c>
      <c r="N163" s="1">
        <v>0</v>
      </c>
      <c r="O163" s="1">
        <v>0</v>
      </c>
      <c r="P163" s="1">
        <v>0</v>
      </c>
      <c r="Q163" s="1">
        <v>0</v>
      </c>
      <c r="R163" s="7">
        <f t="shared" si="5"/>
        <v>204</v>
      </c>
      <c r="T163" s="4"/>
    </row>
    <row r="164" spans="1:20">
      <c r="A164" s="13" t="s">
        <v>684</v>
      </c>
      <c r="B164" s="13" t="s">
        <v>483</v>
      </c>
      <c r="C164" s="13" t="s">
        <v>198</v>
      </c>
      <c r="D164" s="13" t="s">
        <v>199</v>
      </c>
      <c r="E164" s="1">
        <v>25</v>
      </c>
      <c r="F164" s="1">
        <v>43</v>
      </c>
      <c r="G164" s="1">
        <v>46</v>
      </c>
      <c r="H164" s="1">
        <v>35</v>
      </c>
      <c r="I164" s="1">
        <v>50</v>
      </c>
      <c r="J164" s="1">
        <v>47</v>
      </c>
      <c r="K164" s="1">
        <v>65</v>
      </c>
      <c r="L164" s="1">
        <v>53</v>
      </c>
      <c r="M164" s="1">
        <v>59</v>
      </c>
      <c r="N164" s="1">
        <v>0</v>
      </c>
      <c r="O164" s="1">
        <v>0</v>
      </c>
      <c r="P164" s="1">
        <v>0</v>
      </c>
      <c r="Q164" s="1">
        <v>0</v>
      </c>
      <c r="R164" s="7">
        <f t="shared" si="5"/>
        <v>423</v>
      </c>
      <c r="T164" s="4"/>
    </row>
    <row r="165" spans="1:20">
      <c r="A165" s="13" t="s">
        <v>684</v>
      </c>
      <c r="B165" s="13" t="s">
        <v>483</v>
      </c>
      <c r="C165" s="13" t="s">
        <v>200</v>
      </c>
      <c r="D165" s="13" t="s">
        <v>201</v>
      </c>
      <c r="E165" s="1">
        <v>88</v>
      </c>
      <c r="F165" s="1">
        <v>79</v>
      </c>
      <c r="G165" s="1">
        <v>79</v>
      </c>
      <c r="H165" s="1">
        <v>87</v>
      </c>
      <c r="I165" s="1">
        <v>85</v>
      </c>
      <c r="J165" s="1">
        <v>75</v>
      </c>
      <c r="K165" s="1">
        <v>72</v>
      </c>
      <c r="L165" s="1">
        <v>78</v>
      </c>
      <c r="M165" s="1">
        <v>75</v>
      </c>
      <c r="N165" s="1">
        <v>0</v>
      </c>
      <c r="O165" s="1">
        <v>0</v>
      </c>
      <c r="P165" s="1">
        <v>0</v>
      </c>
      <c r="Q165" s="1">
        <v>0</v>
      </c>
      <c r="R165" s="7">
        <f t="shared" si="5"/>
        <v>718</v>
      </c>
      <c r="T165" s="4"/>
    </row>
    <row r="166" spans="1:20">
      <c r="A166" s="13" t="s">
        <v>684</v>
      </c>
      <c r="B166" s="13" t="s">
        <v>483</v>
      </c>
      <c r="C166" s="13" t="s">
        <v>202</v>
      </c>
      <c r="D166" s="13" t="s">
        <v>203</v>
      </c>
      <c r="E166" s="1">
        <v>62</v>
      </c>
      <c r="F166" s="1">
        <v>67</v>
      </c>
      <c r="G166" s="1">
        <v>66</v>
      </c>
      <c r="H166" s="1">
        <v>67</v>
      </c>
      <c r="I166" s="1">
        <v>62</v>
      </c>
      <c r="J166" s="1">
        <v>73</v>
      </c>
      <c r="K166" s="1">
        <v>72</v>
      </c>
      <c r="L166" s="1">
        <v>62</v>
      </c>
      <c r="M166" s="1">
        <v>56</v>
      </c>
      <c r="N166" s="1">
        <v>0</v>
      </c>
      <c r="O166" s="1">
        <v>0</v>
      </c>
      <c r="P166" s="1">
        <v>0</v>
      </c>
      <c r="Q166" s="1">
        <v>0</v>
      </c>
      <c r="R166" s="7">
        <f t="shared" si="5"/>
        <v>587</v>
      </c>
      <c r="T166" s="4"/>
    </row>
    <row r="167" spans="1:20">
      <c r="A167" s="13" t="s">
        <v>684</v>
      </c>
      <c r="B167" s="13" t="s">
        <v>483</v>
      </c>
      <c r="C167" s="13" t="s">
        <v>204</v>
      </c>
      <c r="D167" s="13" t="s">
        <v>205</v>
      </c>
      <c r="E167" s="1">
        <v>100</v>
      </c>
      <c r="F167" s="1">
        <v>104</v>
      </c>
      <c r="G167" s="1">
        <v>104</v>
      </c>
      <c r="H167" s="1">
        <v>103</v>
      </c>
      <c r="I167" s="1">
        <v>107</v>
      </c>
      <c r="J167" s="1">
        <v>104</v>
      </c>
      <c r="K167" s="1">
        <v>107</v>
      </c>
      <c r="L167" s="1">
        <v>105</v>
      </c>
      <c r="M167" s="1">
        <v>104</v>
      </c>
      <c r="N167" s="1">
        <v>115</v>
      </c>
      <c r="O167" s="1">
        <v>105</v>
      </c>
      <c r="P167" s="1">
        <v>99</v>
      </c>
      <c r="Q167" s="1">
        <v>101</v>
      </c>
      <c r="R167" s="7">
        <f t="shared" si="5"/>
        <v>1358</v>
      </c>
      <c r="T167" s="4"/>
    </row>
    <row r="168" spans="1:20">
      <c r="A168" s="13" t="s">
        <v>684</v>
      </c>
      <c r="B168" s="13" t="s">
        <v>483</v>
      </c>
      <c r="C168" s="13" t="s">
        <v>206</v>
      </c>
      <c r="D168" s="13" t="s">
        <v>207</v>
      </c>
      <c r="E168" s="1">
        <v>27</v>
      </c>
      <c r="F168" s="1">
        <v>25</v>
      </c>
      <c r="G168" s="1">
        <v>23</v>
      </c>
      <c r="H168" s="1">
        <v>27</v>
      </c>
      <c r="I168" s="1">
        <v>26</v>
      </c>
      <c r="J168" s="1">
        <v>20</v>
      </c>
      <c r="K168" s="1">
        <v>23</v>
      </c>
      <c r="L168" s="1">
        <v>15</v>
      </c>
      <c r="M168" s="1">
        <v>14</v>
      </c>
      <c r="N168" s="1">
        <v>0</v>
      </c>
      <c r="O168" s="1">
        <v>0</v>
      </c>
      <c r="P168" s="1">
        <v>0</v>
      </c>
      <c r="Q168" s="1">
        <v>0</v>
      </c>
      <c r="R168" s="7">
        <f t="shared" si="5"/>
        <v>200</v>
      </c>
      <c r="T168" s="4"/>
    </row>
    <row r="169" spans="1:20">
      <c r="A169" s="13" t="s">
        <v>684</v>
      </c>
      <c r="B169" s="13" t="s">
        <v>483</v>
      </c>
      <c r="C169" s="13" t="s">
        <v>208</v>
      </c>
      <c r="D169" s="13" t="s">
        <v>209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0</v>
      </c>
      <c r="N169" s="1">
        <v>156</v>
      </c>
      <c r="O169" s="1">
        <v>168</v>
      </c>
      <c r="P169" s="1">
        <v>129</v>
      </c>
      <c r="Q169" s="1">
        <v>119</v>
      </c>
      <c r="R169" s="7">
        <f t="shared" si="5"/>
        <v>572</v>
      </c>
      <c r="T169" s="4"/>
    </row>
    <row r="170" spans="1:20">
      <c r="A170" s="13" t="s">
        <v>684</v>
      </c>
      <c r="B170" s="13" t="s">
        <v>483</v>
      </c>
      <c r="C170" s="13" t="s">
        <v>210</v>
      </c>
      <c r="D170" s="13" t="s">
        <v>603</v>
      </c>
      <c r="E170" s="1">
        <v>47</v>
      </c>
      <c r="F170" s="1">
        <v>48</v>
      </c>
      <c r="G170" s="1">
        <v>53</v>
      </c>
      <c r="H170" s="1">
        <v>50</v>
      </c>
      <c r="I170" s="1">
        <v>47</v>
      </c>
      <c r="J170" s="1">
        <v>65</v>
      </c>
      <c r="K170" s="1">
        <v>45</v>
      </c>
      <c r="L170" s="1">
        <v>28</v>
      </c>
      <c r="M170" s="1">
        <v>37</v>
      </c>
      <c r="N170" s="1">
        <v>0</v>
      </c>
      <c r="O170" s="1">
        <v>0</v>
      </c>
      <c r="P170" s="1">
        <v>0</v>
      </c>
      <c r="Q170" s="1">
        <v>0</v>
      </c>
      <c r="R170" s="7">
        <f t="shared" si="5"/>
        <v>420</v>
      </c>
      <c r="T170" s="4"/>
    </row>
    <row r="171" spans="1:20">
      <c r="A171" s="13" t="s">
        <v>684</v>
      </c>
      <c r="B171" s="13" t="s">
        <v>483</v>
      </c>
      <c r="C171" s="13" t="s">
        <v>211</v>
      </c>
      <c r="D171" s="13" t="s">
        <v>212</v>
      </c>
      <c r="E171" s="1">
        <v>48</v>
      </c>
      <c r="F171" s="1">
        <v>47</v>
      </c>
      <c r="G171" s="1">
        <v>40</v>
      </c>
      <c r="H171" s="1">
        <v>40</v>
      </c>
      <c r="I171" s="1">
        <v>43</v>
      </c>
      <c r="J171" s="1">
        <v>45</v>
      </c>
      <c r="K171" s="1">
        <v>46</v>
      </c>
      <c r="L171" s="1">
        <v>40</v>
      </c>
      <c r="M171" s="1">
        <v>43</v>
      </c>
      <c r="N171" s="1">
        <v>0</v>
      </c>
      <c r="O171" s="1">
        <v>0</v>
      </c>
      <c r="P171" s="1">
        <v>0</v>
      </c>
      <c r="Q171" s="1">
        <v>0</v>
      </c>
      <c r="R171" s="7">
        <f t="shared" si="5"/>
        <v>392</v>
      </c>
      <c r="T171" s="4"/>
    </row>
    <row r="172" spans="1:20">
      <c r="A172" s="13" t="s">
        <v>684</v>
      </c>
      <c r="B172" s="13" t="s">
        <v>483</v>
      </c>
      <c r="C172" s="13" t="s">
        <v>213</v>
      </c>
      <c r="D172" s="13" t="s">
        <v>214</v>
      </c>
      <c r="E172" s="1">
        <v>94</v>
      </c>
      <c r="F172" s="1">
        <v>94</v>
      </c>
      <c r="G172" s="1">
        <v>99</v>
      </c>
      <c r="H172" s="1">
        <v>95</v>
      </c>
      <c r="I172" s="1">
        <v>96</v>
      </c>
      <c r="J172" s="1">
        <v>95</v>
      </c>
      <c r="K172" s="1">
        <v>96</v>
      </c>
      <c r="L172" s="1">
        <v>94</v>
      </c>
      <c r="M172" s="1">
        <v>88</v>
      </c>
      <c r="N172" s="1">
        <v>53</v>
      </c>
      <c r="O172" s="1">
        <v>52</v>
      </c>
      <c r="P172" s="1">
        <v>54</v>
      </c>
      <c r="Q172" s="1">
        <v>27</v>
      </c>
      <c r="R172" s="7">
        <f t="shared" si="5"/>
        <v>1037</v>
      </c>
      <c r="T172" s="4"/>
    </row>
    <row r="173" spans="1:20">
      <c r="A173" s="13" t="s">
        <v>684</v>
      </c>
      <c r="B173" s="13" t="s">
        <v>483</v>
      </c>
      <c r="C173" s="13" t="s">
        <v>215</v>
      </c>
      <c r="D173" s="13" t="s">
        <v>216</v>
      </c>
      <c r="E173" s="1">
        <v>56</v>
      </c>
      <c r="F173" s="1">
        <v>59</v>
      </c>
      <c r="G173" s="1">
        <v>59</v>
      </c>
      <c r="H173" s="1">
        <v>51</v>
      </c>
      <c r="I173" s="1">
        <v>0</v>
      </c>
      <c r="J173" s="1">
        <v>0</v>
      </c>
      <c r="K173" s="1">
        <v>57</v>
      </c>
      <c r="L173" s="1">
        <v>45</v>
      </c>
      <c r="M173" s="1">
        <v>56</v>
      </c>
      <c r="N173" s="1">
        <v>0</v>
      </c>
      <c r="O173" s="1">
        <v>0</v>
      </c>
      <c r="P173" s="1">
        <v>0</v>
      </c>
      <c r="Q173" s="1">
        <v>0</v>
      </c>
      <c r="R173" s="7">
        <f t="shared" si="5"/>
        <v>383</v>
      </c>
      <c r="T173" s="4"/>
    </row>
    <row r="174" spans="1:20">
      <c r="A174" s="13" t="s">
        <v>684</v>
      </c>
      <c r="B174" s="13" t="s">
        <v>483</v>
      </c>
      <c r="C174" s="13" t="s">
        <v>217</v>
      </c>
      <c r="D174" s="13" t="s">
        <v>604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103</v>
      </c>
      <c r="L174" s="1">
        <v>97</v>
      </c>
      <c r="M174" s="1">
        <v>105</v>
      </c>
      <c r="N174" s="1">
        <v>58</v>
      </c>
      <c r="O174" s="1">
        <v>43</v>
      </c>
      <c r="P174" s="1">
        <v>49</v>
      </c>
      <c r="Q174" s="1">
        <v>0</v>
      </c>
      <c r="R174" s="7">
        <f t="shared" si="5"/>
        <v>455</v>
      </c>
      <c r="T174" s="4"/>
    </row>
    <row r="175" spans="1:20">
      <c r="A175" s="13" t="s">
        <v>684</v>
      </c>
      <c r="B175" s="13" t="s">
        <v>493</v>
      </c>
      <c r="C175" s="13" t="s">
        <v>218</v>
      </c>
      <c r="D175" s="13" t="s">
        <v>605</v>
      </c>
      <c r="E175" s="1">
        <v>99</v>
      </c>
      <c r="F175" s="1">
        <v>87</v>
      </c>
      <c r="G175" s="1">
        <v>62</v>
      </c>
      <c r="H175" s="1">
        <v>75</v>
      </c>
      <c r="I175" s="1">
        <v>79</v>
      </c>
      <c r="J175" s="1">
        <v>66</v>
      </c>
      <c r="K175" s="1">
        <v>89</v>
      </c>
      <c r="L175" s="1">
        <v>102</v>
      </c>
      <c r="M175" s="1">
        <v>85</v>
      </c>
      <c r="N175" s="1">
        <v>101</v>
      </c>
      <c r="O175" s="1">
        <v>78</v>
      </c>
      <c r="P175" s="1">
        <v>86</v>
      </c>
      <c r="Q175" s="1">
        <v>65</v>
      </c>
      <c r="R175" s="7">
        <f t="shared" si="5"/>
        <v>1074</v>
      </c>
      <c r="T175" s="4"/>
    </row>
    <row r="176" spans="1:20">
      <c r="A176" s="13" t="s">
        <v>684</v>
      </c>
      <c r="B176" s="13" t="s">
        <v>484</v>
      </c>
      <c r="C176" s="13" t="s">
        <v>219</v>
      </c>
      <c r="D176" s="13" t="s">
        <v>220</v>
      </c>
      <c r="E176" s="1">
        <v>76</v>
      </c>
      <c r="F176" s="1">
        <v>58</v>
      </c>
      <c r="G176" s="1">
        <v>64</v>
      </c>
      <c r="H176" s="1">
        <v>69</v>
      </c>
      <c r="I176" s="1">
        <v>59</v>
      </c>
      <c r="J176" s="1">
        <v>81</v>
      </c>
      <c r="K176" s="1">
        <v>81</v>
      </c>
      <c r="L176" s="1">
        <v>82</v>
      </c>
      <c r="M176" s="1">
        <v>60</v>
      </c>
      <c r="N176" s="1">
        <v>47</v>
      </c>
      <c r="O176" s="1">
        <v>41</v>
      </c>
      <c r="P176" s="1">
        <v>38</v>
      </c>
      <c r="Q176" s="1">
        <v>29</v>
      </c>
      <c r="R176" s="7">
        <f t="shared" si="5"/>
        <v>785</v>
      </c>
      <c r="T176" s="4"/>
    </row>
    <row r="177" spans="1:20">
      <c r="A177" s="13" t="s">
        <v>684</v>
      </c>
      <c r="B177" s="13" t="s">
        <v>484</v>
      </c>
      <c r="C177" s="13" t="s">
        <v>221</v>
      </c>
      <c r="D177" s="13" t="s">
        <v>606</v>
      </c>
      <c r="E177" s="1">
        <v>32</v>
      </c>
      <c r="F177" s="1">
        <v>27</v>
      </c>
      <c r="G177" s="1">
        <v>40</v>
      </c>
      <c r="H177" s="1">
        <v>35</v>
      </c>
      <c r="I177" s="1">
        <v>32</v>
      </c>
      <c r="J177" s="1">
        <v>46</v>
      </c>
      <c r="K177" s="1">
        <v>55</v>
      </c>
      <c r="L177" s="1">
        <v>41</v>
      </c>
      <c r="M177" s="1">
        <v>52</v>
      </c>
      <c r="N177" s="1">
        <v>39</v>
      </c>
      <c r="O177" s="1">
        <v>37</v>
      </c>
      <c r="P177" s="1">
        <v>26</v>
      </c>
      <c r="Q177" s="1">
        <v>20</v>
      </c>
      <c r="R177" s="7">
        <f t="shared" si="5"/>
        <v>482</v>
      </c>
      <c r="T177" s="4"/>
    </row>
    <row r="178" spans="1:20">
      <c r="A178" s="13" t="s">
        <v>684</v>
      </c>
      <c r="B178" s="13" t="s">
        <v>484</v>
      </c>
      <c r="C178" s="13" t="s">
        <v>222</v>
      </c>
      <c r="D178" s="13" t="s">
        <v>223</v>
      </c>
      <c r="E178" s="1">
        <v>92</v>
      </c>
      <c r="F178" s="1">
        <v>79</v>
      </c>
      <c r="G178" s="1">
        <v>78</v>
      </c>
      <c r="H178" s="1">
        <v>83</v>
      </c>
      <c r="I178" s="1">
        <v>70</v>
      </c>
      <c r="J178" s="1">
        <v>82</v>
      </c>
      <c r="K178" s="1">
        <v>82</v>
      </c>
      <c r="L178" s="1">
        <v>81</v>
      </c>
      <c r="M178" s="1">
        <v>80</v>
      </c>
      <c r="N178" s="1">
        <v>0</v>
      </c>
      <c r="O178" s="1">
        <v>0</v>
      </c>
      <c r="P178" s="1">
        <v>0</v>
      </c>
      <c r="Q178" s="1">
        <v>0</v>
      </c>
      <c r="R178" s="7">
        <f t="shared" si="5"/>
        <v>727</v>
      </c>
      <c r="T178" s="4"/>
    </row>
    <row r="179" spans="1:20">
      <c r="A179" s="13" t="s">
        <v>684</v>
      </c>
      <c r="B179" s="13" t="s">
        <v>484</v>
      </c>
      <c r="C179" s="13" t="s">
        <v>224</v>
      </c>
      <c r="D179" s="13" t="s">
        <v>607</v>
      </c>
      <c r="E179" s="1">
        <v>96</v>
      </c>
      <c r="F179" s="1">
        <v>90</v>
      </c>
      <c r="G179" s="1">
        <v>102</v>
      </c>
      <c r="H179" s="1">
        <v>95</v>
      </c>
      <c r="I179" s="1">
        <v>61</v>
      </c>
      <c r="J179" s="1">
        <v>63</v>
      </c>
      <c r="K179" s="1">
        <v>57</v>
      </c>
      <c r="L179" s="1">
        <v>52</v>
      </c>
      <c r="M179" s="1">
        <v>48</v>
      </c>
      <c r="N179" s="1">
        <v>0</v>
      </c>
      <c r="O179" s="1">
        <v>0</v>
      </c>
      <c r="P179" s="1">
        <v>0</v>
      </c>
      <c r="Q179" s="1">
        <v>0</v>
      </c>
      <c r="R179" s="7">
        <f t="shared" si="5"/>
        <v>664</v>
      </c>
      <c r="T179" s="4"/>
    </row>
    <row r="180" spans="1:20">
      <c r="A180" s="13" t="s">
        <v>684</v>
      </c>
      <c r="B180" s="13" t="s">
        <v>484</v>
      </c>
      <c r="C180" s="13" t="s">
        <v>225</v>
      </c>
      <c r="D180" s="13" t="s">
        <v>226</v>
      </c>
      <c r="E180" s="1">
        <v>87</v>
      </c>
      <c r="F180" s="1">
        <v>87</v>
      </c>
      <c r="G180" s="1">
        <v>91</v>
      </c>
      <c r="H180" s="1">
        <v>96</v>
      </c>
      <c r="I180" s="1">
        <v>96</v>
      </c>
      <c r="J180" s="1">
        <v>96</v>
      </c>
      <c r="K180" s="1">
        <v>99</v>
      </c>
      <c r="L180" s="1">
        <v>108</v>
      </c>
      <c r="M180" s="1">
        <v>105</v>
      </c>
      <c r="N180" s="1">
        <v>102</v>
      </c>
      <c r="O180" s="1">
        <v>82</v>
      </c>
      <c r="P180" s="1">
        <v>88</v>
      </c>
      <c r="Q180" s="1">
        <v>76</v>
      </c>
      <c r="R180" s="7">
        <f t="shared" si="5"/>
        <v>1213</v>
      </c>
      <c r="T180" s="4"/>
    </row>
    <row r="181" spans="1:20">
      <c r="A181" s="13" t="s">
        <v>684</v>
      </c>
      <c r="B181" s="13" t="s">
        <v>485</v>
      </c>
      <c r="C181" s="13" t="s">
        <v>227</v>
      </c>
      <c r="D181" s="13" t="s">
        <v>228</v>
      </c>
      <c r="E181" s="1">
        <v>46</v>
      </c>
      <c r="F181" s="1">
        <v>47</v>
      </c>
      <c r="G181" s="1">
        <v>51</v>
      </c>
      <c r="H181" s="1">
        <v>46</v>
      </c>
      <c r="I181" s="1">
        <v>42</v>
      </c>
      <c r="J181" s="1">
        <v>44</v>
      </c>
      <c r="K181" s="1">
        <v>44</v>
      </c>
      <c r="L181" s="1">
        <v>44</v>
      </c>
      <c r="M181" s="1">
        <v>40</v>
      </c>
      <c r="N181" s="1">
        <v>0</v>
      </c>
      <c r="O181" s="1">
        <v>0</v>
      </c>
      <c r="P181" s="1">
        <v>0</v>
      </c>
      <c r="Q181" s="1">
        <v>0</v>
      </c>
      <c r="R181" s="7">
        <f t="shared" si="5"/>
        <v>404</v>
      </c>
      <c r="T181" s="4"/>
    </row>
    <row r="182" spans="1:20">
      <c r="A182" s="13" t="s">
        <v>684</v>
      </c>
      <c r="B182" s="13" t="s">
        <v>485</v>
      </c>
      <c r="C182" s="13" t="s">
        <v>229</v>
      </c>
      <c r="D182" s="13" t="s">
        <v>230</v>
      </c>
      <c r="E182" s="1">
        <v>64</v>
      </c>
      <c r="F182" s="1">
        <v>52</v>
      </c>
      <c r="G182" s="1">
        <v>59</v>
      </c>
      <c r="H182" s="1">
        <v>65</v>
      </c>
      <c r="I182" s="1">
        <v>60</v>
      </c>
      <c r="J182" s="1">
        <v>59</v>
      </c>
      <c r="K182" s="1">
        <v>63</v>
      </c>
      <c r="L182" s="1">
        <v>62</v>
      </c>
      <c r="M182" s="1">
        <v>57</v>
      </c>
      <c r="N182" s="1">
        <v>40</v>
      </c>
      <c r="O182" s="1">
        <v>20</v>
      </c>
      <c r="P182" s="1">
        <v>14</v>
      </c>
      <c r="Q182" s="1">
        <v>0</v>
      </c>
      <c r="R182" s="7">
        <f t="shared" si="5"/>
        <v>615</v>
      </c>
      <c r="T182" s="4"/>
    </row>
    <row r="183" spans="1:20">
      <c r="A183" s="13" t="s">
        <v>684</v>
      </c>
      <c r="B183" s="13" t="s">
        <v>485</v>
      </c>
      <c r="C183" s="13" t="s">
        <v>231</v>
      </c>
      <c r="D183" s="13" t="s">
        <v>232</v>
      </c>
      <c r="E183" s="1">
        <v>170</v>
      </c>
      <c r="F183" s="1">
        <v>202</v>
      </c>
      <c r="G183" s="1">
        <v>199</v>
      </c>
      <c r="H183" s="1">
        <v>210</v>
      </c>
      <c r="I183" s="1">
        <v>212</v>
      </c>
      <c r="J183" s="1">
        <v>219</v>
      </c>
      <c r="K183" s="1">
        <v>209</v>
      </c>
      <c r="L183" s="1">
        <v>236</v>
      </c>
      <c r="M183" s="1">
        <v>247</v>
      </c>
      <c r="N183" s="1">
        <v>223</v>
      </c>
      <c r="O183" s="1">
        <v>227</v>
      </c>
      <c r="P183" s="1">
        <v>169</v>
      </c>
      <c r="Q183" s="1">
        <v>95</v>
      </c>
      <c r="R183" s="7">
        <f t="shared" si="5"/>
        <v>2618</v>
      </c>
      <c r="T183" s="4"/>
    </row>
    <row r="184" spans="1:20">
      <c r="A184" s="13" t="s">
        <v>684</v>
      </c>
      <c r="B184" s="13" t="s">
        <v>486</v>
      </c>
      <c r="C184" s="13" t="s">
        <v>233</v>
      </c>
      <c r="D184" s="13" t="s">
        <v>608</v>
      </c>
      <c r="E184" s="1">
        <v>134</v>
      </c>
      <c r="F184" s="1">
        <v>137</v>
      </c>
      <c r="G184" s="1">
        <v>137</v>
      </c>
      <c r="H184" s="1">
        <v>137</v>
      </c>
      <c r="I184" s="1">
        <v>137</v>
      </c>
      <c r="J184" s="1">
        <v>164</v>
      </c>
      <c r="K184" s="1">
        <v>162</v>
      </c>
      <c r="L184" s="1">
        <v>164</v>
      </c>
      <c r="M184" s="1">
        <v>162</v>
      </c>
      <c r="N184" s="1">
        <v>163</v>
      </c>
      <c r="O184" s="1">
        <v>160</v>
      </c>
      <c r="P184" s="1">
        <v>153</v>
      </c>
      <c r="Q184" s="1">
        <v>154</v>
      </c>
      <c r="R184" s="7">
        <f t="shared" si="5"/>
        <v>1964</v>
      </c>
      <c r="T184" s="4"/>
    </row>
    <row r="185" spans="1:20">
      <c r="A185" s="13" t="s">
        <v>684</v>
      </c>
      <c r="B185" s="13" t="s">
        <v>486</v>
      </c>
      <c r="C185" s="13" t="s">
        <v>234</v>
      </c>
      <c r="D185" s="13" t="s">
        <v>609</v>
      </c>
      <c r="E185" s="1">
        <v>126</v>
      </c>
      <c r="F185" s="1">
        <v>125</v>
      </c>
      <c r="G185" s="1">
        <v>126</v>
      </c>
      <c r="H185" s="1">
        <v>133</v>
      </c>
      <c r="I185" s="1">
        <v>138</v>
      </c>
      <c r="J185" s="1">
        <v>144</v>
      </c>
      <c r="K185" s="1">
        <v>145</v>
      </c>
      <c r="L185" s="1">
        <v>143</v>
      </c>
      <c r="M185" s="1">
        <v>140</v>
      </c>
      <c r="N185" s="1">
        <v>144</v>
      </c>
      <c r="O185" s="1">
        <v>142</v>
      </c>
      <c r="P185" s="1">
        <v>140</v>
      </c>
      <c r="Q185" s="1">
        <v>135</v>
      </c>
      <c r="R185" s="7">
        <f t="shared" si="5"/>
        <v>1781</v>
      </c>
      <c r="T185" s="4"/>
    </row>
    <row r="186" spans="1:20">
      <c r="A186" s="13" t="s">
        <v>684</v>
      </c>
      <c r="B186" s="13" t="s">
        <v>486</v>
      </c>
      <c r="C186" s="13" t="s">
        <v>235</v>
      </c>
      <c r="D186" s="13" t="s">
        <v>236</v>
      </c>
      <c r="E186" s="1">
        <v>98</v>
      </c>
      <c r="F186" s="1">
        <v>113</v>
      </c>
      <c r="G186" s="1">
        <v>106</v>
      </c>
      <c r="H186" s="1">
        <v>104</v>
      </c>
      <c r="I186" s="1">
        <v>114</v>
      </c>
      <c r="J186" s="1">
        <v>82</v>
      </c>
      <c r="K186" s="1">
        <v>77</v>
      </c>
      <c r="L186" s="1">
        <v>59</v>
      </c>
      <c r="M186" s="1">
        <v>56</v>
      </c>
      <c r="N186" s="1">
        <v>27</v>
      </c>
      <c r="O186" s="1">
        <v>24</v>
      </c>
      <c r="P186" s="1">
        <v>0</v>
      </c>
      <c r="Q186" s="1">
        <v>0</v>
      </c>
      <c r="R186" s="7">
        <f t="shared" si="5"/>
        <v>860</v>
      </c>
      <c r="T186" s="4"/>
    </row>
    <row r="187" spans="1:20">
      <c r="A187" s="13" t="s">
        <v>684</v>
      </c>
      <c r="B187" s="13" t="s">
        <v>488</v>
      </c>
      <c r="C187" s="13" t="s">
        <v>237</v>
      </c>
      <c r="D187" s="13" t="s">
        <v>238</v>
      </c>
      <c r="E187" s="1">
        <v>83</v>
      </c>
      <c r="F187" s="1">
        <v>84</v>
      </c>
      <c r="G187" s="1">
        <v>82</v>
      </c>
      <c r="H187" s="1">
        <v>84</v>
      </c>
      <c r="I187" s="1">
        <v>84</v>
      </c>
      <c r="J187" s="1">
        <v>86</v>
      </c>
      <c r="K187" s="1">
        <v>84</v>
      </c>
      <c r="L187" s="1">
        <v>83</v>
      </c>
      <c r="M187" s="1">
        <v>83</v>
      </c>
      <c r="N187" s="1">
        <v>93</v>
      </c>
      <c r="O187" s="1">
        <v>93</v>
      </c>
      <c r="P187" s="1">
        <v>88</v>
      </c>
      <c r="Q187" s="1">
        <v>80</v>
      </c>
      <c r="R187" s="7">
        <f t="shared" si="5"/>
        <v>1107</v>
      </c>
      <c r="T187" s="4"/>
    </row>
    <row r="188" spans="1:20">
      <c r="A188" s="13" t="s">
        <v>684</v>
      </c>
      <c r="B188" s="13" t="s">
        <v>488</v>
      </c>
      <c r="C188" s="13" t="s">
        <v>239</v>
      </c>
      <c r="D188" s="13" t="s">
        <v>610</v>
      </c>
      <c r="E188" s="1">
        <v>59</v>
      </c>
      <c r="F188" s="1">
        <v>67</v>
      </c>
      <c r="G188" s="1">
        <v>60</v>
      </c>
      <c r="H188" s="1">
        <v>65</v>
      </c>
      <c r="I188" s="1">
        <v>66</v>
      </c>
      <c r="J188" s="1">
        <v>72</v>
      </c>
      <c r="K188" s="1">
        <v>72</v>
      </c>
      <c r="L188" s="1">
        <v>71</v>
      </c>
      <c r="M188" s="1">
        <v>75</v>
      </c>
      <c r="N188" s="1">
        <v>75</v>
      </c>
      <c r="O188" s="1">
        <v>68</v>
      </c>
      <c r="P188" s="1">
        <v>57</v>
      </c>
      <c r="Q188" s="1">
        <v>63</v>
      </c>
      <c r="R188" s="7">
        <f t="shared" si="5"/>
        <v>870</v>
      </c>
      <c r="T188" s="4"/>
    </row>
    <row r="189" spans="1:20">
      <c r="A189" s="13" t="s">
        <v>684</v>
      </c>
      <c r="B189" s="13" t="s">
        <v>490</v>
      </c>
      <c r="C189" s="13" t="s">
        <v>240</v>
      </c>
      <c r="D189" s="13" t="s">
        <v>241</v>
      </c>
      <c r="E189" s="1">
        <v>88</v>
      </c>
      <c r="F189" s="1">
        <v>87</v>
      </c>
      <c r="G189" s="1">
        <v>86</v>
      </c>
      <c r="H189" s="1">
        <v>88</v>
      </c>
      <c r="I189" s="1">
        <v>86</v>
      </c>
      <c r="J189" s="1">
        <v>87</v>
      </c>
      <c r="K189" s="1">
        <v>86</v>
      </c>
      <c r="L189" s="1">
        <v>86</v>
      </c>
      <c r="M189" s="1">
        <v>83</v>
      </c>
      <c r="N189" s="1">
        <v>0</v>
      </c>
      <c r="O189" s="1">
        <v>0</v>
      </c>
      <c r="P189" s="1">
        <v>0</v>
      </c>
      <c r="Q189" s="1">
        <v>0</v>
      </c>
      <c r="R189" s="7">
        <f t="shared" si="5"/>
        <v>777</v>
      </c>
      <c r="T189" s="4"/>
    </row>
    <row r="190" spans="1:20">
      <c r="A190" s="13" t="s">
        <v>684</v>
      </c>
      <c r="B190" s="13" t="s">
        <v>490</v>
      </c>
      <c r="C190" s="13" t="s">
        <v>242</v>
      </c>
      <c r="D190" s="13" t="s">
        <v>243</v>
      </c>
      <c r="E190" s="1">
        <v>67</v>
      </c>
      <c r="F190" s="1">
        <v>70</v>
      </c>
      <c r="G190" s="1">
        <v>84</v>
      </c>
      <c r="H190" s="1">
        <v>63</v>
      </c>
      <c r="I190" s="1">
        <v>75</v>
      </c>
      <c r="J190" s="1">
        <v>73</v>
      </c>
      <c r="K190" s="1">
        <v>83</v>
      </c>
      <c r="L190" s="1">
        <v>94</v>
      </c>
      <c r="M190" s="1">
        <v>70</v>
      </c>
      <c r="N190" s="1">
        <v>0</v>
      </c>
      <c r="O190" s="1">
        <v>0</v>
      </c>
      <c r="P190" s="1">
        <v>0</v>
      </c>
      <c r="Q190" s="1">
        <v>0</v>
      </c>
      <c r="R190" s="7">
        <f t="shared" ref="R190:R252" si="7">SUM(E190:Q190)</f>
        <v>679</v>
      </c>
      <c r="T190" s="4"/>
    </row>
    <row r="191" spans="1:20">
      <c r="A191" s="13" t="s">
        <v>684</v>
      </c>
      <c r="B191" s="13" t="s">
        <v>490</v>
      </c>
      <c r="C191" s="13" t="s">
        <v>244</v>
      </c>
      <c r="D191" s="13" t="s">
        <v>611</v>
      </c>
      <c r="E191" s="1">
        <v>135</v>
      </c>
      <c r="F191" s="1">
        <v>144</v>
      </c>
      <c r="G191" s="1">
        <v>138</v>
      </c>
      <c r="H191" s="1">
        <v>138</v>
      </c>
      <c r="I191" s="1">
        <v>138</v>
      </c>
      <c r="J191" s="1">
        <v>136</v>
      </c>
      <c r="K191" s="1">
        <v>137</v>
      </c>
      <c r="L191" s="1">
        <v>138</v>
      </c>
      <c r="M191" s="1">
        <v>136</v>
      </c>
      <c r="N191" s="1">
        <v>109</v>
      </c>
      <c r="O191" s="1">
        <v>114</v>
      </c>
      <c r="P191" s="1">
        <v>79</v>
      </c>
      <c r="Q191" s="1">
        <v>36</v>
      </c>
      <c r="R191" s="7">
        <f t="shared" si="7"/>
        <v>1578</v>
      </c>
      <c r="T191" s="4"/>
    </row>
    <row r="192" spans="1:20">
      <c r="A192" s="13" t="s">
        <v>684</v>
      </c>
      <c r="B192" s="13" t="s">
        <v>490</v>
      </c>
      <c r="C192" s="13" t="s">
        <v>245</v>
      </c>
      <c r="D192" s="13" t="s">
        <v>246</v>
      </c>
      <c r="E192" s="1">
        <v>119</v>
      </c>
      <c r="F192" s="1">
        <v>109</v>
      </c>
      <c r="G192" s="1">
        <v>108</v>
      </c>
      <c r="H192" s="1">
        <v>99</v>
      </c>
      <c r="I192" s="1">
        <v>88</v>
      </c>
      <c r="J192" s="1">
        <v>86</v>
      </c>
      <c r="K192" s="1">
        <v>122</v>
      </c>
      <c r="L192" s="1">
        <v>132</v>
      </c>
      <c r="M192" s="1">
        <v>123</v>
      </c>
      <c r="N192" s="1">
        <v>113</v>
      </c>
      <c r="O192" s="1">
        <v>100</v>
      </c>
      <c r="P192" s="1">
        <v>94</v>
      </c>
      <c r="Q192" s="1">
        <v>81</v>
      </c>
      <c r="R192" s="7">
        <f t="shared" si="7"/>
        <v>1374</v>
      </c>
      <c r="T192" s="4"/>
    </row>
    <row r="193" spans="1:20">
      <c r="A193" s="13" t="s">
        <v>684</v>
      </c>
      <c r="B193" s="13" t="s">
        <v>490</v>
      </c>
      <c r="C193" s="13" t="s">
        <v>247</v>
      </c>
      <c r="D193" s="13" t="s">
        <v>612</v>
      </c>
      <c r="E193" s="1">
        <v>99</v>
      </c>
      <c r="F193" s="1">
        <v>100</v>
      </c>
      <c r="G193" s="1">
        <v>100</v>
      </c>
      <c r="H193" s="1">
        <v>100</v>
      </c>
      <c r="I193" s="1">
        <v>100</v>
      </c>
      <c r="J193" s="1">
        <v>100</v>
      </c>
      <c r="K193" s="1">
        <v>108</v>
      </c>
      <c r="L193" s="1">
        <v>108</v>
      </c>
      <c r="M193" s="1">
        <v>108</v>
      </c>
      <c r="N193" s="1">
        <v>111</v>
      </c>
      <c r="O193" s="1">
        <v>112</v>
      </c>
      <c r="P193" s="1">
        <v>101</v>
      </c>
      <c r="Q193" s="1">
        <v>96</v>
      </c>
      <c r="R193" s="7">
        <f t="shared" si="7"/>
        <v>1343</v>
      </c>
      <c r="T193" s="4"/>
    </row>
    <row r="194" spans="1:20">
      <c r="A194" s="13" t="s">
        <v>684</v>
      </c>
      <c r="B194" s="13" t="s">
        <v>490</v>
      </c>
      <c r="C194" s="13" t="s">
        <v>248</v>
      </c>
      <c r="D194" s="13" t="s">
        <v>613</v>
      </c>
      <c r="E194" s="1">
        <v>61</v>
      </c>
      <c r="F194" s="1">
        <v>70</v>
      </c>
      <c r="G194" s="1">
        <v>69</v>
      </c>
      <c r="H194" s="1">
        <v>84</v>
      </c>
      <c r="I194" s="1">
        <v>74</v>
      </c>
      <c r="J194" s="1">
        <v>77</v>
      </c>
      <c r="K194" s="1">
        <v>76</v>
      </c>
      <c r="L194" s="1">
        <v>93</v>
      </c>
      <c r="M194" s="1">
        <v>83</v>
      </c>
      <c r="N194" s="1">
        <v>77</v>
      </c>
      <c r="O194" s="1">
        <v>63</v>
      </c>
      <c r="P194" s="1">
        <v>39</v>
      </c>
      <c r="Q194" s="1">
        <v>31</v>
      </c>
      <c r="R194" s="7">
        <f t="shared" si="7"/>
        <v>897</v>
      </c>
      <c r="T194" s="4"/>
    </row>
    <row r="195" spans="1:20">
      <c r="A195" s="13" t="s">
        <v>684</v>
      </c>
      <c r="B195" s="13" t="s">
        <v>490</v>
      </c>
      <c r="C195" s="13" t="s">
        <v>249</v>
      </c>
      <c r="D195" s="13" t="s">
        <v>250</v>
      </c>
      <c r="E195" s="1">
        <v>88</v>
      </c>
      <c r="F195" s="1">
        <v>84</v>
      </c>
      <c r="G195" s="1">
        <v>87</v>
      </c>
      <c r="H195" s="1">
        <v>85</v>
      </c>
      <c r="I195" s="1">
        <v>88</v>
      </c>
      <c r="J195" s="1">
        <v>88</v>
      </c>
      <c r="K195" s="1">
        <v>86</v>
      </c>
      <c r="L195" s="1">
        <v>84</v>
      </c>
      <c r="M195" s="1">
        <v>86</v>
      </c>
      <c r="N195" s="1">
        <v>0</v>
      </c>
      <c r="O195" s="1">
        <v>0</v>
      </c>
      <c r="P195" s="1">
        <v>0</v>
      </c>
      <c r="Q195" s="1">
        <v>0</v>
      </c>
      <c r="R195" s="7">
        <f t="shared" si="7"/>
        <v>776</v>
      </c>
      <c r="T195" s="4"/>
    </row>
    <row r="196" spans="1:20">
      <c r="A196" s="13" t="s">
        <v>684</v>
      </c>
      <c r="B196" s="13" t="s">
        <v>490</v>
      </c>
      <c r="C196" s="13" t="s">
        <v>251</v>
      </c>
      <c r="D196" s="13" t="s">
        <v>252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  <c r="M196" s="1">
        <v>0</v>
      </c>
      <c r="N196" s="1">
        <v>141</v>
      </c>
      <c r="O196" s="1">
        <v>119</v>
      </c>
      <c r="P196" s="1">
        <v>119</v>
      </c>
      <c r="Q196" s="1">
        <v>94</v>
      </c>
      <c r="R196" s="7">
        <f t="shared" si="7"/>
        <v>473</v>
      </c>
      <c r="T196" s="4"/>
    </row>
    <row r="197" spans="1:20">
      <c r="A197" s="13" t="s">
        <v>684</v>
      </c>
      <c r="B197" s="13" t="s">
        <v>490</v>
      </c>
      <c r="C197" s="13" t="s">
        <v>253</v>
      </c>
      <c r="D197" s="13" t="s">
        <v>614</v>
      </c>
      <c r="E197" s="1">
        <v>109</v>
      </c>
      <c r="F197" s="1">
        <v>79</v>
      </c>
      <c r="G197" s="1">
        <v>85</v>
      </c>
      <c r="H197" s="1">
        <v>82</v>
      </c>
      <c r="I197" s="1">
        <v>69</v>
      </c>
      <c r="J197" s="1">
        <v>75</v>
      </c>
      <c r="K197" s="1">
        <v>75</v>
      </c>
      <c r="L197" s="1">
        <v>82</v>
      </c>
      <c r="M197" s="1">
        <v>60</v>
      </c>
      <c r="N197" s="1">
        <v>0</v>
      </c>
      <c r="O197" s="1">
        <v>0</v>
      </c>
      <c r="P197" s="1">
        <v>0</v>
      </c>
      <c r="Q197" s="1">
        <v>0</v>
      </c>
      <c r="R197" s="7">
        <f t="shared" si="7"/>
        <v>716</v>
      </c>
      <c r="T197" s="4"/>
    </row>
    <row r="198" spans="1:20">
      <c r="A198" s="13" t="s">
        <v>684</v>
      </c>
      <c r="B198" s="13" t="s">
        <v>490</v>
      </c>
      <c r="C198" s="13" t="s">
        <v>254</v>
      </c>
      <c r="D198" s="13" t="s">
        <v>255</v>
      </c>
      <c r="E198" s="1">
        <v>51</v>
      </c>
      <c r="F198" s="1">
        <v>58</v>
      </c>
      <c r="G198" s="1">
        <v>66</v>
      </c>
      <c r="H198" s="1">
        <v>63</v>
      </c>
      <c r="I198" s="1">
        <v>60</v>
      </c>
      <c r="J198" s="1">
        <v>66</v>
      </c>
      <c r="K198" s="1">
        <v>62</v>
      </c>
      <c r="L198" s="1">
        <v>38</v>
      </c>
      <c r="M198" s="1">
        <v>20</v>
      </c>
      <c r="N198" s="1">
        <v>0</v>
      </c>
      <c r="O198" s="1">
        <v>0</v>
      </c>
      <c r="P198" s="1">
        <v>0</v>
      </c>
      <c r="Q198" s="1">
        <v>0</v>
      </c>
      <c r="R198" s="7">
        <f t="shared" si="7"/>
        <v>484</v>
      </c>
      <c r="T198" s="4"/>
    </row>
    <row r="199" spans="1:20">
      <c r="A199" s="13" t="s">
        <v>684</v>
      </c>
      <c r="B199" s="13" t="s">
        <v>490</v>
      </c>
      <c r="C199" s="13" t="s">
        <v>256</v>
      </c>
      <c r="D199" s="13" t="s">
        <v>257</v>
      </c>
      <c r="E199" s="1">
        <v>15</v>
      </c>
      <c r="F199" s="1">
        <v>20</v>
      </c>
      <c r="G199" s="1">
        <v>23</v>
      </c>
      <c r="H199" s="1">
        <v>17</v>
      </c>
      <c r="I199" s="1">
        <v>24</v>
      </c>
      <c r="J199" s="1">
        <v>18</v>
      </c>
      <c r="K199" s="1">
        <v>22</v>
      </c>
      <c r="L199" s="1">
        <v>29</v>
      </c>
      <c r="M199" s="1">
        <v>23</v>
      </c>
      <c r="N199" s="1">
        <v>0</v>
      </c>
      <c r="O199" s="1">
        <v>0</v>
      </c>
      <c r="P199" s="1">
        <v>0</v>
      </c>
      <c r="Q199" s="1">
        <v>0</v>
      </c>
      <c r="R199" s="7">
        <f t="shared" si="7"/>
        <v>191</v>
      </c>
      <c r="T199" s="4"/>
    </row>
    <row r="200" spans="1:20">
      <c r="A200" s="13" t="s">
        <v>684</v>
      </c>
      <c r="B200" s="13" t="s">
        <v>490</v>
      </c>
      <c r="C200" s="13" t="s">
        <v>258</v>
      </c>
      <c r="D200" s="13" t="s">
        <v>259</v>
      </c>
      <c r="E200" s="1">
        <v>99</v>
      </c>
      <c r="F200" s="1">
        <v>105</v>
      </c>
      <c r="G200" s="1">
        <v>84</v>
      </c>
      <c r="H200" s="1">
        <v>84</v>
      </c>
      <c r="I200" s="1">
        <v>84</v>
      </c>
      <c r="J200" s="1">
        <v>84</v>
      </c>
      <c r="K200" s="1">
        <v>84</v>
      </c>
      <c r="L200" s="1">
        <v>104</v>
      </c>
      <c r="M200" s="1">
        <v>101</v>
      </c>
      <c r="N200" s="1">
        <v>64</v>
      </c>
      <c r="O200" s="1">
        <v>0</v>
      </c>
      <c r="P200" s="1">
        <v>0</v>
      </c>
      <c r="Q200" s="1">
        <v>0</v>
      </c>
      <c r="R200" s="7">
        <f t="shared" si="7"/>
        <v>893</v>
      </c>
      <c r="T200" s="4"/>
    </row>
    <row r="201" spans="1:20">
      <c r="A201" s="13" t="s">
        <v>684</v>
      </c>
      <c r="B201" s="13" t="s">
        <v>490</v>
      </c>
      <c r="C201" s="13" t="s">
        <v>260</v>
      </c>
      <c r="D201" s="13" t="s">
        <v>261</v>
      </c>
      <c r="E201" s="1">
        <v>95</v>
      </c>
      <c r="F201" s="1">
        <v>84</v>
      </c>
      <c r="G201" s="1">
        <v>83</v>
      </c>
      <c r="H201" s="1">
        <v>88</v>
      </c>
      <c r="I201" s="1">
        <v>86</v>
      </c>
      <c r="J201" s="1">
        <v>82</v>
      </c>
      <c r="K201" s="1">
        <v>83</v>
      </c>
      <c r="L201" s="1">
        <v>83</v>
      </c>
      <c r="M201" s="1">
        <v>69</v>
      </c>
      <c r="N201" s="1">
        <v>0</v>
      </c>
      <c r="O201" s="1">
        <v>0</v>
      </c>
      <c r="P201" s="1">
        <v>0</v>
      </c>
      <c r="Q201" s="1">
        <v>0</v>
      </c>
      <c r="R201" s="7">
        <f t="shared" si="7"/>
        <v>753</v>
      </c>
      <c r="T201" s="4"/>
    </row>
    <row r="202" spans="1:20">
      <c r="A202" s="13" t="s">
        <v>684</v>
      </c>
      <c r="B202" s="13" t="s">
        <v>504</v>
      </c>
      <c r="C202" s="13" t="s">
        <v>262</v>
      </c>
      <c r="D202" s="13" t="s">
        <v>263</v>
      </c>
      <c r="E202" s="1">
        <v>40</v>
      </c>
      <c r="F202" s="1">
        <v>45</v>
      </c>
      <c r="G202" s="1">
        <v>46</v>
      </c>
      <c r="H202" s="1">
        <v>53</v>
      </c>
      <c r="I202" s="1">
        <v>50</v>
      </c>
      <c r="J202" s="1">
        <v>52</v>
      </c>
      <c r="K202" s="1">
        <v>53</v>
      </c>
      <c r="L202" s="1">
        <v>48</v>
      </c>
      <c r="M202" s="1">
        <v>50</v>
      </c>
      <c r="N202" s="1">
        <v>49</v>
      </c>
      <c r="O202" s="1">
        <v>40</v>
      </c>
      <c r="P202" s="1">
        <v>24</v>
      </c>
      <c r="Q202" s="1">
        <v>19</v>
      </c>
      <c r="R202" s="7">
        <f t="shared" si="7"/>
        <v>569</v>
      </c>
      <c r="T202" s="4"/>
    </row>
    <row r="203" spans="1:20">
      <c r="A203" s="13" t="s">
        <v>684</v>
      </c>
      <c r="B203" s="13" t="s">
        <v>530</v>
      </c>
      <c r="C203" s="13" t="s">
        <v>264</v>
      </c>
      <c r="D203" s="13" t="s">
        <v>265</v>
      </c>
      <c r="E203" s="1">
        <v>63</v>
      </c>
      <c r="F203" s="1">
        <v>42</v>
      </c>
      <c r="G203" s="1">
        <v>46</v>
      </c>
      <c r="H203" s="1">
        <v>47</v>
      </c>
      <c r="I203" s="1">
        <v>63</v>
      </c>
      <c r="J203" s="1">
        <v>46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7">
        <f t="shared" si="7"/>
        <v>307</v>
      </c>
      <c r="T203" s="4"/>
    </row>
    <row r="204" spans="1:20">
      <c r="A204" s="13" t="s">
        <v>684</v>
      </c>
      <c r="B204" s="13" t="s">
        <v>530</v>
      </c>
      <c r="C204" s="13" t="s">
        <v>266</v>
      </c>
      <c r="D204" s="13" t="s">
        <v>267</v>
      </c>
      <c r="E204" s="1">
        <v>26</v>
      </c>
      <c r="F204" s="1">
        <v>34</v>
      </c>
      <c r="G204" s="1">
        <v>36</v>
      </c>
      <c r="H204" s="1">
        <v>30</v>
      </c>
      <c r="I204" s="1">
        <v>32</v>
      </c>
      <c r="J204" s="1">
        <v>28</v>
      </c>
      <c r="K204" s="1">
        <v>18</v>
      </c>
      <c r="L204" s="1">
        <v>8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7">
        <f t="shared" si="7"/>
        <v>212</v>
      </c>
      <c r="T204" s="4"/>
    </row>
    <row r="205" spans="1:20">
      <c r="A205" s="13" t="s">
        <v>684</v>
      </c>
      <c r="B205" s="13" t="s">
        <v>531</v>
      </c>
      <c r="C205" s="13" t="s">
        <v>268</v>
      </c>
      <c r="D205" s="13" t="s">
        <v>711</v>
      </c>
      <c r="E205" s="1">
        <v>48</v>
      </c>
      <c r="F205" s="1">
        <v>55</v>
      </c>
      <c r="G205" s="1">
        <v>65</v>
      </c>
      <c r="H205" s="1">
        <v>63</v>
      </c>
      <c r="I205" s="1">
        <v>49</v>
      </c>
      <c r="J205" s="1">
        <v>58</v>
      </c>
      <c r="K205" s="1">
        <v>48</v>
      </c>
      <c r="L205" s="1">
        <v>68</v>
      </c>
      <c r="M205" s="1">
        <v>60</v>
      </c>
      <c r="N205" s="1">
        <v>28</v>
      </c>
      <c r="O205" s="1">
        <v>31</v>
      </c>
      <c r="P205" s="1">
        <v>22</v>
      </c>
      <c r="Q205" s="1">
        <v>23</v>
      </c>
      <c r="R205" s="7">
        <f t="shared" si="7"/>
        <v>618</v>
      </c>
      <c r="T205" s="4"/>
    </row>
    <row r="206" spans="1:20">
      <c r="A206" s="13" t="s">
        <v>684</v>
      </c>
      <c r="B206" s="13" t="s">
        <v>491</v>
      </c>
      <c r="C206" s="13" t="s">
        <v>269</v>
      </c>
      <c r="D206" s="13" t="s">
        <v>270</v>
      </c>
      <c r="E206" s="1">
        <v>20</v>
      </c>
      <c r="F206" s="1">
        <v>20</v>
      </c>
      <c r="G206" s="1">
        <v>20</v>
      </c>
      <c r="H206" s="1">
        <v>22</v>
      </c>
      <c r="I206" s="1">
        <v>22</v>
      </c>
      <c r="J206" s="1">
        <v>22</v>
      </c>
      <c r="K206" s="1">
        <v>25</v>
      </c>
      <c r="L206" s="1">
        <v>23</v>
      </c>
      <c r="M206" s="1">
        <v>21</v>
      </c>
      <c r="N206" s="1">
        <v>0</v>
      </c>
      <c r="O206" s="1">
        <v>0</v>
      </c>
      <c r="P206" s="1">
        <v>0</v>
      </c>
      <c r="Q206" s="1">
        <v>0</v>
      </c>
      <c r="R206" s="7">
        <f t="shared" si="7"/>
        <v>195</v>
      </c>
      <c r="T206" s="4"/>
    </row>
    <row r="207" spans="1:20">
      <c r="A207" s="13" t="s">
        <v>684</v>
      </c>
      <c r="B207" s="13" t="s">
        <v>491</v>
      </c>
      <c r="C207" s="13" t="s">
        <v>271</v>
      </c>
      <c r="D207" s="13" t="s">
        <v>615</v>
      </c>
      <c r="E207" s="1">
        <v>96</v>
      </c>
      <c r="F207" s="1">
        <v>96</v>
      </c>
      <c r="G207" s="1">
        <v>96</v>
      </c>
      <c r="H207" s="1">
        <v>97</v>
      </c>
      <c r="I207" s="1">
        <v>48</v>
      </c>
      <c r="J207" s="1">
        <v>50</v>
      </c>
      <c r="K207" s="1">
        <v>50</v>
      </c>
      <c r="L207" s="1">
        <v>52</v>
      </c>
      <c r="M207" s="1">
        <v>52</v>
      </c>
      <c r="N207" s="1">
        <v>56</v>
      </c>
      <c r="O207" s="1">
        <v>40</v>
      </c>
      <c r="P207" s="1">
        <v>30</v>
      </c>
      <c r="Q207" s="1">
        <v>0</v>
      </c>
      <c r="R207" s="7">
        <f t="shared" si="7"/>
        <v>763</v>
      </c>
      <c r="T207" s="4"/>
    </row>
    <row r="208" spans="1:20">
      <c r="A208" s="13" t="s">
        <v>684</v>
      </c>
      <c r="B208" s="13" t="s">
        <v>539</v>
      </c>
      <c r="C208" s="13" t="s">
        <v>272</v>
      </c>
      <c r="D208" s="13" t="s">
        <v>273</v>
      </c>
      <c r="E208" s="1">
        <v>106</v>
      </c>
      <c r="F208" s="1">
        <v>121</v>
      </c>
      <c r="G208" s="1">
        <v>115</v>
      </c>
      <c r="H208" s="1">
        <v>86</v>
      </c>
      <c r="I208" s="1">
        <v>98</v>
      </c>
      <c r="J208" s="1">
        <v>92</v>
      </c>
      <c r="K208" s="1">
        <v>70</v>
      </c>
      <c r="L208" s="1">
        <v>61</v>
      </c>
      <c r="M208" s="1">
        <v>70</v>
      </c>
      <c r="N208" s="1">
        <v>0</v>
      </c>
      <c r="O208" s="1">
        <v>0</v>
      </c>
      <c r="P208" s="1">
        <v>0</v>
      </c>
      <c r="Q208" s="1">
        <v>0</v>
      </c>
      <c r="R208" s="7">
        <f t="shared" si="7"/>
        <v>819</v>
      </c>
      <c r="T208" s="4"/>
    </row>
    <row r="209" spans="1:20">
      <c r="A209" s="13" t="s">
        <v>684</v>
      </c>
      <c r="B209" s="13" t="s">
        <v>539</v>
      </c>
      <c r="C209" s="13" t="s">
        <v>274</v>
      </c>
      <c r="D209" s="13" t="s">
        <v>616</v>
      </c>
      <c r="E209" s="1">
        <v>14</v>
      </c>
      <c r="F209" s="1">
        <v>14</v>
      </c>
      <c r="G209" s="1">
        <v>9</v>
      </c>
      <c r="H209" s="1">
        <v>8</v>
      </c>
      <c r="I209" s="1">
        <v>9</v>
      </c>
      <c r="J209" s="1">
        <v>13</v>
      </c>
      <c r="K209" s="1">
        <v>10</v>
      </c>
      <c r="L209" s="1">
        <v>7</v>
      </c>
      <c r="M209" s="1">
        <v>7</v>
      </c>
      <c r="N209" s="1">
        <v>0</v>
      </c>
      <c r="O209" s="1">
        <v>0</v>
      </c>
      <c r="P209" s="1">
        <v>0</v>
      </c>
      <c r="Q209" s="1">
        <v>0</v>
      </c>
      <c r="R209" s="7">
        <f t="shared" si="7"/>
        <v>91</v>
      </c>
      <c r="T209" s="4"/>
    </row>
    <row r="210" spans="1:20">
      <c r="A210" s="13" t="s">
        <v>684</v>
      </c>
      <c r="B210" s="13" t="s">
        <v>539</v>
      </c>
      <c r="C210" s="13" t="s">
        <v>277</v>
      </c>
      <c r="D210" s="13" t="s">
        <v>278</v>
      </c>
      <c r="E210" s="1">
        <v>103</v>
      </c>
      <c r="F210" s="1">
        <v>119</v>
      </c>
      <c r="G210" s="1">
        <v>103</v>
      </c>
      <c r="H210" s="1">
        <v>87</v>
      </c>
      <c r="I210" s="1">
        <v>105</v>
      </c>
      <c r="J210" s="1">
        <v>99</v>
      </c>
      <c r="K210" s="1">
        <v>80</v>
      </c>
      <c r="L210" s="1">
        <v>123</v>
      </c>
      <c r="M210" s="1">
        <v>129</v>
      </c>
      <c r="N210" s="1">
        <v>137</v>
      </c>
      <c r="O210" s="1">
        <v>121</v>
      </c>
      <c r="P210" s="1">
        <v>91</v>
      </c>
      <c r="Q210" s="1">
        <v>94</v>
      </c>
      <c r="R210" s="7">
        <f t="shared" si="7"/>
        <v>1391</v>
      </c>
      <c r="T210" s="4"/>
    </row>
    <row r="211" spans="1:20">
      <c r="A211" s="13" t="s">
        <v>684</v>
      </c>
      <c r="B211" s="13" t="s">
        <v>539</v>
      </c>
      <c r="C211" s="13" t="s">
        <v>279</v>
      </c>
      <c r="D211" s="13" t="s">
        <v>712</v>
      </c>
      <c r="E211" s="1">
        <v>101</v>
      </c>
      <c r="F211" s="1">
        <v>113</v>
      </c>
      <c r="G211" s="1">
        <v>100</v>
      </c>
      <c r="H211" s="1">
        <v>97</v>
      </c>
      <c r="I211" s="1">
        <v>92</v>
      </c>
      <c r="J211" s="1">
        <v>75</v>
      </c>
      <c r="K211" s="1">
        <v>82</v>
      </c>
      <c r="L211" s="1">
        <v>72</v>
      </c>
      <c r="M211" s="1">
        <v>70</v>
      </c>
      <c r="N211" s="1">
        <v>0</v>
      </c>
      <c r="O211" s="1">
        <v>0</v>
      </c>
      <c r="P211" s="1">
        <v>0</v>
      </c>
      <c r="Q211" s="1">
        <v>0</v>
      </c>
      <c r="R211" s="7">
        <f t="shared" si="7"/>
        <v>802</v>
      </c>
      <c r="T211" s="4"/>
    </row>
    <row r="212" spans="1:20">
      <c r="A212" s="13" t="s">
        <v>684</v>
      </c>
      <c r="B212" s="13" t="s">
        <v>539</v>
      </c>
      <c r="C212" s="13" t="s">
        <v>275</v>
      </c>
      <c r="D212" s="13" t="s">
        <v>276</v>
      </c>
      <c r="E212" s="1">
        <v>115</v>
      </c>
      <c r="F212" s="1">
        <v>114</v>
      </c>
      <c r="G212" s="1">
        <v>118</v>
      </c>
      <c r="H212" s="1">
        <v>121</v>
      </c>
      <c r="I212" s="1">
        <v>124</v>
      </c>
      <c r="J212" s="1">
        <v>123</v>
      </c>
      <c r="K212" s="1">
        <v>163</v>
      </c>
      <c r="L212" s="1">
        <v>163</v>
      </c>
      <c r="M212" s="1">
        <v>163</v>
      </c>
      <c r="N212" s="1">
        <v>174</v>
      </c>
      <c r="O212" s="1">
        <v>171</v>
      </c>
      <c r="P212" s="1">
        <v>169</v>
      </c>
      <c r="Q212" s="1">
        <v>171</v>
      </c>
      <c r="R212" s="7">
        <f t="shared" si="7"/>
        <v>1889</v>
      </c>
      <c r="T212" s="4"/>
    </row>
    <row r="213" spans="1:20">
      <c r="A213" s="13" t="s">
        <v>684</v>
      </c>
      <c r="B213" s="13" t="s">
        <v>506</v>
      </c>
      <c r="C213" s="13" t="s">
        <v>280</v>
      </c>
      <c r="D213" s="13" t="s">
        <v>281</v>
      </c>
      <c r="E213" s="1">
        <v>29</v>
      </c>
      <c r="F213" s="1">
        <v>21</v>
      </c>
      <c r="G213" s="1">
        <v>22</v>
      </c>
      <c r="H213" s="1">
        <v>20</v>
      </c>
      <c r="I213" s="1">
        <v>18</v>
      </c>
      <c r="J213" s="1">
        <v>37</v>
      </c>
      <c r="K213" s="1">
        <v>36</v>
      </c>
      <c r="L213" s="1">
        <v>26</v>
      </c>
      <c r="M213" s="1">
        <v>29</v>
      </c>
      <c r="N213" s="1">
        <v>33</v>
      </c>
      <c r="O213" s="1">
        <v>19</v>
      </c>
      <c r="P213" s="1">
        <v>15</v>
      </c>
      <c r="Q213" s="1">
        <v>15</v>
      </c>
      <c r="R213" s="7">
        <f t="shared" si="7"/>
        <v>320</v>
      </c>
      <c r="T213" s="4"/>
    </row>
    <row r="214" spans="1:20">
      <c r="A214" s="13" t="s">
        <v>684</v>
      </c>
      <c r="B214" s="13" t="s">
        <v>545</v>
      </c>
      <c r="C214" s="13" t="s">
        <v>282</v>
      </c>
      <c r="D214" s="13" t="s">
        <v>283</v>
      </c>
      <c r="E214" s="1">
        <v>79</v>
      </c>
      <c r="F214" s="1">
        <v>80</v>
      </c>
      <c r="G214" s="1">
        <v>82</v>
      </c>
      <c r="H214" s="1">
        <v>69</v>
      </c>
      <c r="I214" s="1">
        <v>81</v>
      </c>
      <c r="J214" s="1">
        <v>65</v>
      </c>
      <c r="K214" s="1">
        <v>84</v>
      </c>
      <c r="L214" s="1">
        <v>81</v>
      </c>
      <c r="M214" s="1">
        <v>72</v>
      </c>
      <c r="N214" s="1">
        <v>57</v>
      </c>
      <c r="O214" s="1">
        <v>72</v>
      </c>
      <c r="P214" s="1">
        <v>55</v>
      </c>
      <c r="Q214" s="1">
        <v>49</v>
      </c>
      <c r="R214" s="7">
        <f t="shared" si="7"/>
        <v>926</v>
      </c>
      <c r="T214" s="4"/>
    </row>
    <row r="215" spans="1:20">
      <c r="A215" s="13" t="s">
        <v>684</v>
      </c>
      <c r="B215" s="13" t="s">
        <v>545</v>
      </c>
      <c r="C215" s="13" t="s">
        <v>284</v>
      </c>
      <c r="D215" s="13" t="s">
        <v>285</v>
      </c>
      <c r="E215" s="1">
        <v>82</v>
      </c>
      <c r="F215" s="1">
        <v>82</v>
      </c>
      <c r="G215" s="1">
        <v>79</v>
      </c>
      <c r="H215" s="1">
        <v>76</v>
      </c>
      <c r="I215" s="1">
        <v>76</v>
      </c>
      <c r="J215" s="1">
        <v>77</v>
      </c>
      <c r="K215" s="1">
        <v>79</v>
      </c>
      <c r="L215" s="1">
        <v>74</v>
      </c>
      <c r="M215" s="1">
        <v>63</v>
      </c>
      <c r="N215" s="1">
        <v>0</v>
      </c>
      <c r="O215" s="1">
        <v>0</v>
      </c>
      <c r="P215" s="1">
        <v>0</v>
      </c>
      <c r="Q215" s="1">
        <v>0</v>
      </c>
      <c r="R215" s="7">
        <f t="shared" si="7"/>
        <v>688</v>
      </c>
      <c r="T215" s="4"/>
    </row>
    <row r="216" spans="1:20">
      <c r="A216" s="13" t="s">
        <v>684</v>
      </c>
      <c r="B216" s="13" t="s">
        <v>545</v>
      </c>
      <c r="C216" s="13" t="s">
        <v>286</v>
      </c>
      <c r="D216" s="13" t="s">
        <v>713</v>
      </c>
      <c r="E216" s="1">
        <v>147</v>
      </c>
      <c r="F216" s="1">
        <v>151</v>
      </c>
      <c r="G216" s="1">
        <v>171</v>
      </c>
      <c r="H216" s="1">
        <v>177</v>
      </c>
      <c r="I216" s="1">
        <v>174</v>
      </c>
      <c r="J216" s="1">
        <v>168</v>
      </c>
      <c r="K216" s="1">
        <v>192</v>
      </c>
      <c r="L216" s="1">
        <v>195</v>
      </c>
      <c r="M216" s="1">
        <v>207</v>
      </c>
      <c r="N216" s="1">
        <v>184</v>
      </c>
      <c r="O216" s="1">
        <v>156</v>
      </c>
      <c r="P216" s="1">
        <v>110</v>
      </c>
      <c r="Q216" s="1">
        <v>46</v>
      </c>
      <c r="R216" s="7">
        <f t="shared" si="7"/>
        <v>2078</v>
      </c>
      <c r="T216" s="4"/>
    </row>
    <row r="217" spans="1:20">
      <c r="A217" s="13" t="s">
        <v>684</v>
      </c>
      <c r="B217" s="13" t="s">
        <v>541</v>
      </c>
      <c r="C217" s="13" t="s">
        <v>287</v>
      </c>
      <c r="D217" s="13" t="s">
        <v>288</v>
      </c>
      <c r="E217" s="1"/>
      <c r="F217" s="1"/>
      <c r="G217" s="1"/>
      <c r="H217" s="1"/>
      <c r="I217" s="1"/>
      <c r="J217" s="1"/>
      <c r="K217" s="1">
        <v>97</v>
      </c>
      <c r="L217" s="1">
        <v>110</v>
      </c>
      <c r="M217" s="1">
        <v>102</v>
      </c>
      <c r="N217" s="1">
        <v>116</v>
      </c>
      <c r="O217" s="1">
        <v>86</v>
      </c>
      <c r="P217" s="1">
        <v>77</v>
      </c>
      <c r="Q217" s="1">
        <v>67</v>
      </c>
      <c r="R217" s="7">
        <f t="shared" si="7"/>
        <v>655</v>
      </c>
      <c r="T217" s="4"/>
    </row>
    <row r="218" spans="1:20">
      <c r="A218" s="13" t="s">
        <v>684</v>
      </c>
      <c r="B218" s="13" t="s">
        <v>541</v>
      </c>
      <c r="C218" s="13" t="s">
        <v>289</v>
      </c>
      <c r="D218" s="13" t="s">
        <v>714</v>
      </c>
      <c r="E218" s="1">
        <v>34</v>
      </c>
      <c r="F218" s="1">
        <v>46</v>
      </c>
      <c r="G218" s="1">
        <v>40</v>
      </c>
      <c r="H218" s="1">
        <v>48</v>
      </c>
      <c r="I218" s="1">
        <v>36</v>
      </c>
      <c r="J218" s="1">
        <v>39</v>
      </c>
      <c r="K218" s="1">
        <v>18</v>
      </c>
      <c r="L218" s="1">
        <v>15</v>
      </c>
      <c r="M218" s="1">
        <v>9</v>
      </c>
      <c r="N218" s="1">
        <v>0</v>
      </c>
      <c r="O218" s="1">
        <v>0</v>
      </c>
      <c r="P218" s="1">
        <v>0</v>
      </c>
      <c r="Q218" s="1">
        <v>0</v>
      </c>
      <c r="R218" s="7">
        <f t="shared" si="7"/>
        <v>285</v>
      </c>
      <c r="T218" s="4"/>
    </row>
    <row r="219" spans="1:20">
      <c r="A219" s="13" t="s">
        <v>684</v>
      </c>
      <c r="B219" s="13" t="s">
        <v>541</v>
      </c>
      <c r="C219" s="13" t="s">
        <v>290</v>
      </c>
      <c r="D219" s="13" t="s">
        <v>715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117</v>
      </c>
      <c r="L219" s="1">
        <v>91</v>
      </c>
      <c r="M219" s="1">
        <v>99</v>
      </c>
      <c r="N219" s="1">
        <v>80</v>
      </c>
      <c r="O219" s="1">
        <v>83</v>
      </c>
      <c r="P219" s="1">
        <v>38</v>
      </c>
      <c r="Q219" s="1">
        <v>26</v>
      </c>
      <c r="R219" s="7">
        <f t="shared" si="7"/>
        <v>534</v>
      </c>
      <c r="T219" s="4"/>
    </row>
    <row r="220" spans="1:20">
      <c r="A220" s="13" t="s">
        <v>684</v>
      </c>
      <c r="B220" s="13" t="s">
        <v>546</v>
      </c>
      <c r="C220" s="13" t="s">
        <v>291</v>
      </c>
      <c r="D220" s="13" t="s">
        <v>292</v>
      </c>
      <c r="E220" s="1">
        <v>132</v>
      </c>
      <c r="F220" s="1">
        <v>147</v>
      </c>
      <c r="G220" s="1">
        <v>148</v>
      </c>
      <c r="H220" s="1">
        <v>147</v>
      </c>
      <c r="I220" s="1">
        <v>150</v>
      </c>
      <c r="J220" s="1">
        <v>153</v>
      </c>
      <c r="K220" s="1">
        <v>204</v>
      </c>
      <c r="L220" s="1">
        <v>208</v>
      </c>
      <c r="M220" s="1">
        <v>210</v>
      </c>
      <c r="N220" s="1">
        <v>226</v>
      </c>
      <c r="O220" s="1">
        <v>212</v>
      </c>
      <c r="P220" s="1">
        <v>203</v>
      </c>
      <c r="Q220" s="1">
        <v>175</v>
      </c>
      <c r="R220" s="7">
        <f t="shared" si="7"/>
        <v>2315</v>
      </c>
      <c r="T220" s="4"/>
    </row>
    <row r="221" spans="1:20">
      <c r="A221" s="13" t="s">
        <v>684</v>
      </c>
      <c r="B221" s="13" t="s">
        <v>546</v>
      </c>
      <c r="C221" s="13" t="s">
        <v>293</v>
      </c>
      <c r="D221" s="13" t="s">
        <v>294</v>
      </c>
      <c r="E221" s="1">
        <v>58</v>
      </c>
      <c r="F221" s="1">
        <v>50</v>
      </c>
      <c r="G221" s="1">
        <v>70</v>
      </c>
      <c r="H221" s="1">
        <v>44</v>
      </c>
      <c r="I221" s="1">
        <v>60</v>
      </c>
      <c r="J221" s="1">
        <v>43</v>
      </c>
      <c r="K221" s="1">
        <v>37</v>
      </c>
      <c r="L221" s="1">
        <v>21</v>
      </c>
      <c r="M221" s="1">
        <v>23</v>
      </c>
      <c r="N221" s="1">
        <v>3</v>
      </c>
      <c r="O221" s="1">
        <v>0</v>
      </c>
      <c r="P221" s="1">
        <v>0</v>
      </c>
      <c r="Q221" s="1">
        <v>0</v>
      </c>
      <c r="R221" s="7">
        <f t="shared" si="7"/>
        <v>409</v>
      </c>
      <c r="T221" s="4"/>
    </row>
    <row r="222" spans="1:20">
      <c r="A222" s="13" t="s">
        <v>684</v>
      </c>
      <c r="B222" s="13" t="s">
        <v>549</v>
      </c>
      <c r="C222" s="13" t="s">
        <v>295</v>
      </c>
      <c r="D222" s="13" t="s">
        <v>296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59</v>
      </c>
      <c r="L222" s="1">
        <v>78</v>
      </c>
      <c r="M222" s="1">
        <v>68</v>
      </c>
      <c r="N222" s="1">
        <v>68</v>
      </c>
      <c r="O222" s="1">
        <v>61</v>
      </c>
      <c r="P222" s="1">
        <v>66</v>
      </c>
      <c r="Q222" s="1">
        <v>49</v>
      </c>
      <c r="R222" s="7">
        <f t="shared" si="7"/>
        <v>449</v>
      </c>
      <c r="T222" s="4"/>
    </row>
    <row r="223" spans="1:20">
      <c r="A223" s="13" t="s">
        <v>684</v>
      </c>
      <c r="B223" s="13" t="s">
        <v>552</v>
      </c>
      <c r="C223" s="13" t="s">
        <v>297</v>
      </c>
      <c r="D223" s="13" t="s">
        <v>298</v>
      </c>
      <c r="E223" s="1">
        <v>96</v>
      </c>
      <c r="F223" s="1">
        <v>96</v>
      </c>
      <c r="G223" s="1">
        <v>119</v>
      </c>
      <c r="H223" s="1">
        <v>135</v>
      </c>
      <c r="I223" s="1">
        <v>115</v>
      </c>
      <c r="J223" s="1">
        <v>128</v>
      </c>
      <c r="K223" s="1">
        <v>184</v>
      </c>
      <c r="L223" s="1">
        <v>162</v>
      </c>
      <c r="M223" s="1">
        <v>154</v>
      </c>
      <c r="N223" s="1">
        <v>133</v>
      </c>
      <c r="O223" s="1">
        <v>105</v>
      </c>
      <c r="P223" s="1">
        <v>87</v>
      </c>
      <c r="Q223" s="1">
        <v>89</v>
      </c>
      <c r="R223" s="7">
        <f t="shared" si="7"/>
        <v>1603</v>
      </c>
      <c r="T223" s="4"/>
    </row>
    <row r="224" spans="1:20">
      <c r="A224" s="13" t="s">
        <v>684</v>
      </c>
      <c r="B224" s="13" t="s">
        <v>552</v>
      </c>
      <c r="C224" s="13" t="s">
        <v>299</v>
      </c>
      <c r="D224" s="13" t="s">
        <v>300</v>
      </c>
      <c r="E224" s="1">
        <v>120</v>
      </c>
      <c r="F224" s="1">
        <v>120</v>
      </c>
      <c r="G224" s="1">
        <v>121</v>
      </c>
      <c r="H224" s="1">
        <v>125</v>
      </c>
      <c r="I224" s="1">
        <v>128</v>
      </c>
      <c r="J224" s="1">
        <v>200</v>
      </c>
      <c r="K224" s="1">
        <v>200</v>
      </c>
      <c r="L224" s="1">
        <v>199</v>
      </c>
      <c r="M224" s="1">
        <v>201</v>
      </c>
      <c r="N224" s="1">
        <v>206</v>
      </c>
      <c r="O224" s="1">
        <v>207</v>
      </c>
      <c r="P224" s="1">
        <v>197</v>
      </c>
      <c r="Q224" s="1">
        <v>194</v>
      </c>
      <c r="R224" s="7">
        <f t="shared" si="7"/>
        <v>2218</v>
      </c>
      <c r="T224" s="4"/>
    </row>
    <row r="225" spans="1:20">
      <c r="A225" s="13" t="s">
        <v>684</v>
      </c>
      <c r="B225" s="13" t="s">
        <v>552</v>
      </c>
      <c r="C225" s="13" t="s">
        <v>301</v>
      </c>
      <c r="D225" s="13" t="s">
        <v>617</v>
      </c>
      <c r="E225" s="1">
        <v>36</v>
      </c>
      <c r="F225" s="1">
        <v>36</v>
      </c>
      <c r="G225" s="1">
        <v>40</v>
      </c>
      <c r="H225" s="1">
        <v>44</v>
      </c>
      <c r="I225" s="1">
        <v>44</v>
      </c>
      <c r="J225" s="1">
        <v>44</v>
      </c>
      <c r="K225" s="1">
        <v>60</v>
      </c>
      <c r="L225" s="1">
        <v>47</v>
      </c>
      <c r="M225" s="1">
        <v>46</v>
      </c>
      <c r="N225" s="1">
        <v>0</v>
      </c>
      <c r="O225" s="1">
        <v>0</v>
      </c>
      <c r="P225" s="1">
        <v>0</v>
      </c>
      <c r="Q225" s="1">
        <v>0</v>
      </c>
      <c r="R225" s="7">
        <f t="shared" si="7"/>
        <v>397</v>
      </c>
      <c r="T225" s="4"/>
    </row>
    <row r="226" spans="1:20">
      <c r="A226" s="13" t="s">
        <v>684</v>
      </c>
      <c r="B226" s="13" t="s">
        <v>552</v>
      </c>
      <c r="C226" s="13" t="s">
        <v>302</v>
      </c>
      <c r="D226" s="13" t="s">
        <v>303</v>
      </c>
      <c r="E226" s="1">
        <v>89</v>
      </c>
      <c r="F226" s="1">
        <v>84</v>
      </c>
      <c r="G226" s="1">
        <v>85</v>
      </c>
      <c r="H226" s="1">
        <v>87</v>
      </c>
      <c r="I226" s="1">
        <v>83</v>
      </c>
      <c r="J226" s="1">
        <v>88</v>
      </c>
      <c r="K226" s="1">
        <v>85</v>
      </c>
      <c r="L226" s="1">
        <v>84</v>
      </c>
      <c r="M226" s="1">
        <v>84</v>
      </c>
      <c r="N226" s="1">
        <v>145</v>
      </c>
      <c r="O226" s="1">
        <v>133</v>
      </c>
      <c r="P226" s="1">
        <v>139</v>
      </c>
      <c r="Q226" s="1">
        <v>153</v>
      </c>
      <c r="R226" s="7">
        <f t="shared" si="7"/>
        <v>1339</v>
      </c>
      <c r="T226" s="4"/>
    </row>
    <row r="227" spans="1:20">
      <c r="A227" s="13" t="s">
        <v>684</v>
      </c>
      <c r="B227" s="13" t="s">
        <v>552</v>
      </c>
      <c r="C227" s="13" t="s">
        <v>304</v>
      </c>
      <c r="D227" s="13" t="s">
        <v>305</v>
      </c>
      <c r="E227" s="1">
        <v>120</v>
      </c>
      <c r="F227" s="1">
        <v>120</v>
      </c>
      <c r="G227" s="1">
        <v>121</v>
      </c>
      <c r="H227" s="1">
        <v>124</v>
      </c>
      <c r="I227" s="1">
        <v>123</v>
      </c>
      <c r="J227" s="1">
        <v>125</v>
      </c>
      <c r="K227" s="1">
        <v>107</v>
      </c>
      <c r="L227" s="1">
        <v>107</v>
      </c>
      <c r="M227" s="1">
        <v>126</v>
      </c>
      <c r="N227" s="1">
        <v>140</v>
      </c>
      <c r="O227" s="1">
        <v>137</v>
      </c>
      <c r="P227" s="1">
        <v>139</v>
      </c>
      <c r="Q227" s="1">
        <v>142</v>
      </c>
      <c r="R227" s="7">
        <f t="shared" si="7"/>
        <v>1631</v>
      </c>
      <c r="T227" s="4"/>
    </row>
    <row r="228" spans="1:20">
      <c r="A228" s="13" t="s">
        <v>684</v>
      </c>
      <c r="B228" s="13" t="s">
        <v>552</v>
      </c>
      <c r="C228" s="13" t="s">
        <v>306</v>
      </c>
      <c r="D228" s="13" t="s">
        <v>307</v>
      </c>
      <c r="E228" s="1">
        <v>99</v>
      </c>
      <c r="F228" s="1">
        <v>109</v>
      </c>
      <c r="G228" s="1">
        <v>105</v>
      </c>
      <c r="H228" s="1">
        <v>104</v>
      </c>
      <c r="I228" s="1">
        <v>102</v>
      </c>
      <c r="J228" s="1">
        <v>105</v>
      </c>
      <c r="K228" s="1">
        <v>110</v>
      </c>
      <c r="L228" s="1">
        <v>88</v>
      </c>
      <c r="M228" s="1">
        <v>84</v>
      </c>
      <c r="N228" s="1">
        <v>64</v>
      </c>
      <c r="O228" s="1">
        <v>37</v>
      </c>
      <c r="P228" s="1">
        <v>17</v>
      </c>
      <c r="Q228" s="1">
        <v>19</v>
      </c>
      <c r="R228" s="7">
        <f t="shared" si="7"/>
        <v>1043</v>
      </c>
      <c r="T228" s="4"/>
    </row>
    <row r="229" spans="1:20">
      <c r="A229" s="13" t="s">
        <v>684</v>
      </c>
      <c r="B229" s="13" t="s">
        <v>552</v>
      </c>
      <c r="C229" s="13" t="s">
        <v>308</v>
      </c>
      <c r="D229" s="13" t="s">
        <v>618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12</v>
      </c>
      <c r="L229" s="1">
        <v>22</v>
      </c>
      <c r="M229" s="1">
        <v>19</v>
      </c>
      <c r="N229" s="1">
        <v>30</v>
      </c>
      <c r="O229" s="1">
        <v>30</v>
      </c>
      <c r="P229" s="1">
        <v>23</v>
      </c>
      <c r="Q229" s="1">
        <v>24</v>
      </c>
      <c r="R229" s="7">
        <f t="shared" si="7"/>
        <v>160</v>
      </c>
      <c r="T229" s="4"/>
    </row>
    <row r="230" spans="1:20">
      <c r="A230" s="13" t="s">
        <v>684</v>
      </c>
      <c r="B230" s="13" t="s">
        <v>552</v>
      </c>
      <c r="C230" s="13" t="s">
        <v>309</v>
      </c>
      <c r="D230" s="13" t="s">
        <v>619</v>
      </c>
      <c r="E230" s="1">
        <v>106</v>
      </c>
      <c r="F230" s="1">
        <v>80</v>
      </c>
      <c r="G230" s="1">
        <v>75</v>
      </c>
      <c r="H230" s="1">
        <v>105</v>
      </c>
      <c r="I230" s="1">
        <v>108</v>
      </c>
      <c r="J230" s="1">
        <v>85</v>
      </c>
      <c r="K230" s="1">
        <v>93</v>
      </c>
      <c r="L230" s="1">
        <v>85</v>
      </c>
      <c r="M230" s="1">
        <v>78</v>
      </c>
      <c r="N230" s="1">
        <v>0</v>
      </c>
      <c r="O230" s="1">
        <v>0</v>
      </c>
      <c r="P230" s="1">
        <v>0</v>
      </c>
      <c r="Q230" s="1">
        <v>0</v>
      </c>
      <c r="R230" s="7">
        <f t="shared" si="7"/>
        <v>815</v>
      </c>
      <c r="T230" s="4"/>
    </row>
    <row r="231" spans="1:20">
      <c r="A231" s="13" t="s">
        <v>684</v>
      </c>
      <c r="B231" s="13" t="s">
        <v>552</v>
      </c>
      <c r="C231" s="13" t="s">
        <v>310</v>
      </c>
      <c r="D231" s="13" t="s">
        <v>311</v>
      </c>
      <c r="E231" s="1">
        <v>92</v>
      </c>
      <c r="F231" s="1">
        <v>102</v>
      </c>
      <c r="G231" s="1">
        <v>101</v>
      </c>
      <c r="H231" s="1">
        <v>102</v>
      </c>
      <c r="I231" s="1">
        <v>104</v>
      </c>
      <c r="J231" s="1">
        <v>104</v>
      </c>
      <c r="K231" s="1">
        <v>105</v>
      </c>
      <c r="L231" s="1">
        <v>107</v>
      </c>
      <c r="M231" s="1">
        <v>107</v>
      </c>
      <c r="N231" s="1">
        <v>122</v>
      </c>
      <c r="O231" s="1">
        <v>127</v>
      </c>
      <c r="P231" s="1">
        <v>103</v>
      </c>
      <c r="Q231" s="1">
        <v>113</v>
      </c>
      <c r="R231" s="7">
        <f t="shared" si="7"/>
        <v>1389</v>
      </c>
      <c r="T231" s="4"/>
    </row>
    <row r="232" spans="1:20">
      <c r="A232" s="13" t="s">
        <v>684</v>
      </c>
      <c r="B232" s="13" t="s">
        <v>552</v>
      </c>
      <c r="C232" s="13" t="s">
        <v>312</v>
      </c>
      <c r="D232" s="13" t="s">
        <v>716</v>
      </c>
      <c r="E232" s="1">
        <v>43</v>
      </c>
      <c r="F232" s="1">
        <v>34</v>
      </c>
      <c r="G232" s="1">
        <v>31</v>
      </c>
      <c r="H232" s="1">
        <v>44</v>
      </c>
      <c r="I232" s="1">
        <v>34</v>
      </c>
      <c r="J232" s="1">
        <v>23</v>
      </c>
      <c r="K232" s="1">
        <v>44</v>
      </c>
      <c r="L232" s="1">
        <v>20</v>
      </c>
      <c r="M232" s="1">
        <v>0</v>
      </c>
      <c r="N232" s="1">
        <v>0</v>
      </c>
      <c r="O232" s="1">
        <v>0</v>
      </c>
      <c r="P232" s="1">
        <v>0</v>
      </c>
      <c r="Q232" s="1">
        <v>0</v>
      </c>
      <c r="R232" s="7">
        <f t="shared" si="7"/>
        <v>273</v>
      </c>
      <c r="T232" s="4"/>
    </row>
    <row r="233" spans="1:20">
      <c r="A233" s="13" t="s">
        <v>684</v>
      </c>
      <c r="B233" s="13" t="s">
        <v>552</v>
      </c>
      <c r="C233" s="13" t="s">
        <v>313</v>
      </c>
      <c r="D233" s="13" t="s">
        <v>314</v>
      </c>
      <c r="E233" s="1">
        <v>98</v>
      </c>
      <c r="F233" s="1">
        <v>102</v>
      </c>
      <c r="G233" s="1">
        <v>111</v>
      </c>
      <c r="H233" s="1">
        <v>115</v>
      </c>
      <c r="I233" s="1">
        <v>118</v>
      </c>
      <c r="J233" s="1">
        <v>126</v>
      </c>
      <c r="K233" s="1">
        <v>128</v>
      </c>
      <c r="L233" s="1">
        <v>125</v>
      </c>
      <c r="M233" s="1">
        <v>130</v>
      </c>
      <c r="N233" s="1">
        <v>161</v>
      </c>
      <c r="O233" s="1">
        <v>133</v>
      </c>
      <c r="P233" s="1">
        <v>111</v>
      </c>
      <c r="Q233" s="1">
        <v>108</v>
      </c>
      <c r="R233" s="7">
        <f t="shared" si="7"/>
        <v>1566</v>
      </c>
      <c r="T233" s="4"/>
    </row>
    <row r="234" spans="1:20">
      <c r="A234" s="13" t="s">
        <v>684</v>
      </c>
      <c r="B234" s="13" t="s">
        <v>552</v>
      </c>
      <c r="C234" s="13" t="s">
        <v>315</v>
      </c>
      <c r="D234" s="13" t="s">
        <v>620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0</v>
      </c>
      <c r="M234" s="1">
        <v>0</v>
      </c>
      <c r="N234" s="1">
        <v>107</v>
      </c>
      <c r="O234" s="1">
        <v>104</v>
      </c>
      <c r="P234" s="1">
        <v>128</v>
      </c>
      <c r="Q234" s="1">
        <v>49</v>
      </c>
      <c r="R234" s="7">
        <f t="shared" si="7"/>
        <v>388</v>
      </c>
      <c r="T234" s="4"/>
    </row>
    <row r="235" spans="1:20">
      <c r="A235" s="13" t="s">
        <v>684</v>
      </c>
      <c r="B235" s="13" t="s">
        <v>552</v>
      </c>
      <c r="C235" s="13" t="s">
        <v>316</v>
      </c>
      <c r="D235" s="13" t="s">
        <v>317</v>
      </c>
      <c r="E235" s="1">
        <v>46</v>
      </c>
      <c r="F235" s="1">
        <v>49</v>
      </c>
      <c r="G235" s="1">
        <v>47</v>
      </c>
      <c r="H235" s="1">
        <v>44</v>
      </c>
      <c r="I235" s="1">
        <v>46</v>
      </c>
      <c r="J235" s="1">
        <v>39</v>
      </c>
      <c r="K235" s="1">
        <v>49</v>
      </c>
      <c r="L235" s="1">
        <v>51</v>
      </c>
      <c r="M235" s="1">
        <v>47</v>
      </c>
      <c r="N235" s="1">
        <v>46</v>
      </c>
      <c r="O235" s="1">
        <v>36</v>
      </c>
      <c r="P235" s="1">
        <v>28</v>
      </c>
      <c r="Q235" s="1">
        <v>33</v>
      </c>
      <c r="R235" s="7">
        <f t="shared" si="7"/>
        <v>561</v>
      </c>
      <c r="T235" s="4"/>
    </row>
    <row r="236" spans="1:20">
      <c r="A236" s="13" t="s">
        <v>684</v>
      </c>
      <c r="B236" s="13" t="s">
        <v>552</v>
      </c>
      <c r="C236" s="13" t="s">
        <v>318</v>
      </c>
      <c r="D236" s="13" t="s">
        <v>319</v>
      </c>
      <c r="E236" s="1">
        <v>39</v>
      </c>
      <c r="F236" s="1">
        <v>40</v>
      </c>
      <c r="G236" s="1">
        <v>35</v>
      </c>
      <c r="H236" s="1">
        <v>24</v>
      </c>
      <c r="I236" s="1">
        <v>27</v>
      </c>
      <c r="J236" s="1">
        <v>9</v>
      </c>
      <c r="K236" s="1">
        <v>15</v>
      </c>
      <c r="L236" s="1">
        <v>13</v>
      </c>
      <c r="M236" s="1">
        <v>20</v>
      </c>
      <c r="N236" s="1">
        <v>0</v>
      </c>
      <c r="O236" s="1">
        <v>0</v>
      </c>
      <c r="P236" s="1">
        <v>0</v>
      </c>
      <c r="Q236" s="1">
        <v>0</v>
      </c>
      <c r="R236" s="7">
        <f t="shared" si="7"/>
        <v>222</v>
      </c>
      <c r="T236" s="4"/>
    </row>
    <row r="237" spans="1:20">
      <c r="A237" s="13" t="s">
        <v>684</v>
      </c>
      <c r="B237" s="13" t="s">
        <v>552</v>
      </c>
      <c r="C237" s="13" t="s">
        <v>320</v>
      </c>
      <c r="D237" s="13" t="s">
        <v>321</v>
      </c>
      <c r="E237" s="1">
        <v>36</v>
      </c>
      <c r="F237" s="1">
        <v>32</v>
      </c>
      <c r="G237" s="1">
        <v>33</v>
      </c>
      <c r="H237" s="1">
        <v>37</v>
      </c>
      <c r="I237" s="1">
        <v>31</v>
      </c>
      <c r="J237" s="1">
        <v>25</v>
      </c>
      <c r="K237" s="1">
        <v>21</v>
      </c>
      <c r="L237" s="1">
        <v>19</v>
      </c>
      <c r="M237" s="1">
        <v>14</v>
      </c>
      <c r="N237" s="1">
        <v>0</v>
      </c>
      <c r="O237" s="1">
        <v>0</v>
      </c>
      <c r="P237" s="1">
        <v>0</v>
      </c>
      <c r="Q237" s="1">
        <v>0</v>
      </c>
      <c r="R237" s="7">
        <f t="shared" si="7"/>
        <v>248</v>
      </c>
      <c r="T237" s="4"/>
    </row>
    <row r="238" spans="1:20">
      <c r="A238" s="13" t="s">
        <v>684</v>
      </c>
      <c r="B238" s="13" t="s">
        <v>552</v>
      </c>
      <c r="C238" s="13" t="s">
        <v>322</v>
      </c>
      <c r="D238" s="13" t="s">
        <v>621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0</v>
      </c>
      <c r="L238" s="1">
        <v>0</v>
      </c>
      <c r="M238" s="1">
        <v>0</v>
      </c>
      <c r="N238" s="1">
        <v>91</v>
      </c>
      <c r="O238" s="1">
        <v>108</v>
      </c>
      <c r="P238" s="1">
        <v>102</v>
      </c>
      <c r="Q238" s="1">
        <v>62</v>
      </c>
      <c r="R238" s="7">
        <f t="shared" si="7"/>
        <v>363</v>
      </c>
      <c r="T238" s="4"/>
    </row>
    <row r="239" spans="1:20">
      <c r="A239" s="13" t="s">
        <v>684</v>
      </c>
      <c r="B239" s="13" t="s">
        <v>552</v>
      </c>
      <c r="C239" s="13" t="s">
        <v>323</v>
      </c>
      <c r="D239" s="13" t="s">
        <v>324</v>
      </c>
      <c r="E239" s="1">
        <v>61</v>
      </c>
      <c r="F239" s="1">
        <v>95</v>
      </c>
      <c r="G239" s="1">
        <v>82</v>
      </c>
      <c r="H239" s="1">
        <v>82</v>
      </c>
      <c r="I239" s="1">
        <v>79</v>
      </c>
      <c r="J239" s="1">
        <v>69</v>
      </c>
      <c r="K239" s="1">
        <v>66</v>
      </c>
      <c r="L239" s="1">
        <v>43</v>
      </c>
      <c r="M239" s="1">
        <v>51</v>
      </c>
      <c r="N239" s="1">
        <v>40</v>
      </c>
      <c r="O239" s="1">
        <v>46</v>
      </c>
      <c r="P239" s="1">
        <v>63</v>
      </c>
      <c r="Q239" s="1">
        <v>36</v>
      </c>
      <c r="R239" s="7">
        <f t="shared" si="7"/>
        <v>813</v>
      </c>
      <c r="T239" s="4"/>
    </row>
    <row r="240" spans="1:20">
      <c r="A240" s="13" t="s">
        <v>684</v>
      </c>
      <c r="B240" s="13" t="s">
        <v>552</v>
      </c>
      <c r="C240" s="13" t="s">
        <v>325</v>
      </c>
      <c r="D240" s="13" t="s">
        <v>660</v>
      </c>
      <c r="E240" s="1">
        <v>93</v>
      </c>
      <c r="F240" s="1">
        <v>88</v>
      </c>
      <c r="G240" s="1">
        <v>99</v>
      </c>
      <c r="H240" s="1">
        <v>90</v>
      </c>
      <c r="I240" s="1">
        <v>81</v>
      </c>
      <c r="J240" s="1">
        <v>67</v>
      </c>
      <c r="K240" s="1">
        <v>58</v>
      </c>
      <c r="L240" s="1">
        <v>52</v>
      </c>
      <c r="M240" s="1">
        <v>51</v>
      </c>
      <c r="N240" s="1">
        <v>39</v>
      </c>
      <c r="O240" s="1">
        <v>25</v>
      </c>
      <c r="P240" s="1">
        <v>10</v>
      </c>
      <c r="Q240" s="1">
        <v>9</v>
      </c>
      <c r="R240" s="7">
        <f t="shared" si="7"/>
        <v>762</v>
      </c>
      <c r="T240" s="4"/>
    </row>
    <row r="241" spans="1:20">
      <c r="A241" s="13" t="s">
        <v>684</v>
      </c>
      <c r="B241" s="13" t="s">
        <v>552</v>
      </c>
      <c r="C241" s="13" t="s">
        <v>326</v>
      </c>
      <c r="D241" s="13" t="s">
        <v>327</v>
      </c>
      <c r="E241" s="1">
        <v>97</v>
      </c>
      <c r="F241" s="1">
        <v>114</v>
      </c>
      <c r="G241" s="1">
        <v>108</v>
      </c>
      <c r="H241" s="1">
        <v>116</v>
      </c>
      <c r="I241" s="1">
        <v>118</v>
      </c>
      <c r="J241" s="1">
        <v>113</v>
      </c>
      <c r="K241" s="1">
        <v>99</v>
      </c>
      <c r="L241" s="1">
        <v>101</v>
      </c>
      <c r="M241" s="1">
        <v>99</v>
      </c>
      <c r="N241" s="1">
        <v>0</v>
      </c>
      <c r="O241" s="1">
        <v>0</v>
      </c>
      <c r="P241" s="1">
        <v>0</v>
      </c>
      <c r="Q241" s="1">
        <v>0</v>
      </c>
      <c r="R241" s="7">
        <f t="shared" si="7"/>
        <v>965</v>
      </c>
      <c r="T241" s="4"/>
    </row>
    <row r="242" spans="1:20">
      <c r="A242" s="13" t="s">
        <v>684</v>
      </c>
      <c r="B242" s="13" t="s">
        <v>552</v>
      </c>
      <c r="C242" s="13" t="s">
        <v>328</v>
      </c>
      <c r="D242" s="13" t="s">
        <v>329</v>
      </c>
      <c r="E242" s="1">
        <v>91</v>
      </c>
      <c r="F242" s="1">
        <v>87</v>
      </c>
      <c r="G242" s="1">
        <v>83</v>
      </c>
      <c r="H242" s="1">
        <v>85</v>
      </c>
      <c r="I242" s="1">
        <v>83</v>
      </c>
      <c r="J242" s="1">
        <v>86</v>
      </c>
      <c r="K242" s="1">
        <v>84</v>
      </c>
      <c r="L242" s="1">
        <v>88</v>
      </c>
      <c r="M242" s="1">
        <v>84</v>
      </c>
      <c r="N242" s="1">
        <v>0</v>
      </c>
      <c r="O242" s="1">
        <v>0</v>
      </c>
      <c r="P242" s="1">
        <v>0</v>
      </c>
      <c r="Q242" s="1">
        <v>0</v>
      </c>
      <c r="R242" s="7">
        <f t="shared" si="7"/>
        <v>771</v>
      </c>
      <c r="T242" s="4"/>
    </row>
    <row r="243" spans="1:20">
      <c r="A243" s="13" t="s">
        <v>684</v>
      </c>
      <c r="B243" s="13" t="s">
        <v>552</v>
      </c>
      <c r="C243" s="13" t="s">
        <v>330</v>
      </c>
      <c r="D243" s="13" t="s">
        <v>331</v>
      </c>
      <c r="E243" s="1">
        <v>144</v>
      </c>
      <c r="F243" s="1">
        <v>125</v>
      </c>
      <c r="G243" s="1">
        <v>120</v>
      </c>
      <c r="H243" s="1">
        <v>122</v>
      </c>
      <c r="I243" s="1">
        <v>106</v>
      </c>
      <c r="J243" s="1">
        <v>103</v>
      </c>
      <c r="K243" s="1">
        <v>108</v>
      </c>
      <c r="L243" s="1">
        <v>49</v>
      </c>
      <c r="M243" s="1">
        <v>50</v>
      </c>
      <c r="N243" s="1">
        <v>0</v>
      </c>
      <c r="O243" s="1">
        <v>0</v>
      </c>
      <c r="P243" s="1">
        <v>0</v>
      </c>
      <c r="Q243" s="1">
        <v>0</v>
      </c>
      <c r="R243" s="7">
        <f t="shared" si="7"/>
        <v>927</v>
      </c>
      <c r="T243" s="4"/>
    </row>
    <row r="244" spans="1:20">
      <c r="A244" s="13" t="s">
        <v>684</v>
      </c>
      <c r="B244" s="13" t="s">
        <v>552</v>
      </c>
      <c r="C244" s="13" t="s">
        <v>332</v>
      </c>
      <c r="D244" s="13" t="s">
        <v>717</v>
      </c>
      <c r="E244" s="1">
        <v>96</v>
      </c>
      <c r="F244" s="1">
        <v>119</v>
      </c>
      <c r="G244" s="1">
        <v>104</v>
      </c>
      <c r="H244" s="1">
        <v>99</v>
      </c>
      <c r="I244" s="1">
        <v>88</v>
      </c>
      <c r="J244" s="1">
        <v>79</v>
      </c>
      <c r="K244" s="1">
        <v>0</v>
      </c>
      <c r="L244" s="1">
        <v>63</v>
      </c>
      <c r="M244" s="1">
        <v>47</v>
      </c>
      <c r="N244" s="1">
        <v>0</v>
      </c>
      <c r="O244" s="1">
        <v>0</v>
      </c>
      <c r="P244" s="1">
        <v>0</v>
      </c>
      <c r="Q244" s="1">
        <v>0</v>
      </c>
      <c r="R244" s="7">
        <f t="shared" si="7"/>
        <v>695</v>
      </c>
      <c r="T244" s="4"/>
    </row>
    <row r="245" spans="1:20">
      <c r="A245" s="13" t="s">
        <v>684</v>
      </c>
      <c r="B245" s="13" t="s">
        <v>552</v>
      </c>
      <c r="C245" s="13" t="s">
        <v>333</v>
      </c>
      <c r="D245" s="13" t="s">
        <v>334</v>
      </c>
      <c r="E245" s="1">
        <v>128</v>
      </c>
      <c r="F245" s="1">
        <v>88</v>
      </c>
      <c r="G245" s="1">
        <v>96</v>
      </c>
      <c r="H245" s="1">
        <v>94</v>
      </c>
      <c r="I245" s="1">
        <v>109</v>
      </c>
      <c r="J245" s="1">
        <v>70</v>
      </c>
      <c r="K245" s="1">
        <v>66</v>
      </c>
      <c r="L245" s="1">
        <v>0</v>
      </c>
      <c r="M245" s="1">
        <v>0</v>
      </c>
      <c r="N245" s="1">
        <v>0</v>
      </c>
      <c r="O245" s="1">
        <v>0</v>
      </c>
      <c r="P245" s="1">
        <v>0</v>
      </c>
      <c r="Q245" s="1">
        <v>0</v>
      </c>
      <c r="R245" s="7">
        <f t="shared" si="7"/>
        <v>651</v>
      </c>
      <c r="T245" s="4"/>
    </row>
    <row r="246" spans="1:20">
      <c r="A246" s="13" t="s">
        <v>684</v>
      </c>
      <c r="B246" s="13" t="s">
        <v>552</v>
      </c>
      <c r="C246" s="13" t="s">
        <v>335</v>
      </c>
      <c r="D246" s="13" t="s">
        <v>622</v>
      </c>
      <c r="E246" s="1">
        <v>38</v>
      </c>
      <c r="F246" s="1">
        <v>16</v>
      </c>
      <c r="G246" s="1">
        <v>22</v>
      </c>
      <c r="H246" s="1">
        <v>19</v>
      </c>
      <c r="I246" s="1">
        <v>23</v>
      </c>
      <c r="J246" s="1">
        <v>18</v>
      </c>
      <c r="K246" s="1">
        <v>19</v>
      </c>
      <c r="L246" s="1">
        <v>23</v>
      </c>
      <c r="M246" s="1">
        <v>23</v>
      </c>
      <c r="N246" s="1">
        <v>0</v>
      </c>
      <c r="O246" s="1">
        <v>0</v>
      </c>
      <c r="P246" s="1">
        <v>0</v>
      </c>
      <c r="Q246" s="1">
        <v>0</v>
      </c>
      <c r="R246" s="7">
        <f t="shared" si="7"/>
        <v>201</v>
      </c>
      <c r="T246" s="4"/>
    </row>
    <row r="247" spans="1:20">
      <c r="A247" s="13" t="s">
        <v>684</v>
      </c>
      <c r="B247" s="13" t="s">
        <v>552</v>
      </c>
      <c r="C247" s="13" t="s">
        <v>336</v>
      </c>
      <c r="D247" s="13" t="s">
        <v>337</v>
      </c>
      <c r="E247" s="1">
        <v>72</v>
      </c>
      <c r="F247" s="1">
        <v>78</v>
      </c>
      <c r="G247" s="1">
        <v>86</v>
      </c>
      <c r="H247" s="1">
        <v>63</v>
      </c>
      <c r="I247" s="1">
        <v>71</v>
      </c>
      <c r="J247" s="1">
        <v>66</v>
      </c>
      <c r="K247" s="1">
        <v>84</v>
      </c>
      <c r="L247" s="1">
        <v>93</v>
      </c>
      <c r="M247" s="1">
        <v>69</v>
      </c>
      <c r="N247" s="1">
        <v>75</v>
      </c>
      <c r="O247" s="1">
        <v>52</v>
      </c>
      <c r="P247" s="1">
        <v>39</v>
      </c>
      <c r="Q247" s="1">
        <v>36</v>
      </c>
      <c r="R247" s="7">
        <f t="shared" si="7"/>
        <v>884</v>
      </c>
      <c r="T247" s="4"/>
    </row>
    <row r="248" spans="1:20">
      <c r="A248" s="13" t="s">
        <v>684</v>
      </c>
      <c r="B248" s="13" t="s">
        <v>552</v>
      </c>
      <c r="C248" s="13" t="s">
        <v>338</v>
      </c>
      <c r="D248" s="13" t="s">
        <v>339</v>
      </c>
      <c r="E248" s="1">
        <v>27</v>
      </c>
      <c r="F248" s="1">
        <v>40</v>
      </c>
      <c r="G248" s="1">
        <v>40</v>
      </c>
      <c r="H248" s="1">
        <v>49</v>
      </c>
      <c r="I248" s="1">
        <v>41</v>
      </c>
      <c r="J248" s="1">
        <v>35</v>
      </c>
      <c r="K248" s="1">
        <v>45</v>
      </c>
      <c r="L248" s="1">
        <v>28</v>
      </c>
      <c r="M248" s="1">
        <v>32</v>
      </c>
      <c r="N248" s="1">
        <v>0</v>
      </c>
      <c r="O248" s="1">
        <v>0</v>
      </c>
      <c r="P248" s="1">
        <v>0</v>
      </c>
      <c r="Q248" s="1">
        <v>0</v>
      </c>
      <c r="R248" s="7">
        <f t="shared" si="7"/>
        <v>337</v>
      </c>
      <c r="T248" s="4"/>
    </row>
    <row r="249" spans="1:20">
      <c r="A249" s="13" t="s">
        <v>684</v>
      </c>
      <c r="B249" s="13" t="s">
        <v>554</v>
      </c>
      <c r="C249" s="13" t="s">
        <v>340</v>
      </c>
      <c r="D249" s="13" t="s">
        <v>341</v>
      </c>
      <c r="E249" s="1">
        <v>34</v>
      </c>
      <c r="F249" s="1">
        <v>36</v>
      </c>
      <c r="G249" s="1">
        <v>21</v>
      </c>
      <c r="H249" s="1">
        <v>45</v>
      </c>
      <c r="I249" s="1">
        <v>20</v>
      </c>
      <c r="J249" s="1">
        <v>36</v>
      </c>
      <c r="K249" s="1">
        <v>26</v>
      </c>
      <c r="L249" s="1">
        <v>15</v>
      </c>
      <c r="M249" s="1">
        <v>0</v>
      </c>
      <c r="N249" s="1">
        <v>0</v>
      </c>
      <c r="O249" s="1">
        <v>0</v>
      </c>
      <c r="P249" s="1">
        <v>0</v>
      </c>
      <c r="Q249" s="1">
        <v>0</v>
      </c>
      <c r="R249" s="7">
        <f t="shared" si="7"/>
        <v>233</v>
      </c>
      <c r="T249" s="4"/>
    </row>
    <row r="250" spans="1:20">
      <c r="A250" s="13" t="s">
        <v>684</v>
      </c>
      <c r="B250" s="13" t="s">
        <v>552</v>
      </c>
      <c r="C250" s="13" t="s">
        <v>342</v>
      </c>
      <c r="D250" s="13" t="s">
        <v>343</v>
      </c>
      <c r="E250" s="1">
        <v>86</v>
      </c>
      <c r="F250" s="1">
        <v>104</v>
      </c>
      <c r="G250" s="1">
        <v>101</v>
      </c>
      <c r="H250" s="1">
        <v>94</v>
      </c>
      <c r="I250" s="1">
        <v>93</v>
      </c>
      <c r="J250" s="1">
        <v>95</v>
      </c>
      <c r="K250" s="1">
        <v>121</v>
      </c>
      <c r="L250" s="1">
        <v>110</v>
      </c>
      <c r="M250" s="1">
        <v>88</v>
      </c>
      <c r="N250" s="1">
        <v>0</v>
      </c>
      <c r="O250" s="1">
        <v>0</v>
      </c>
      <c r="P250" s="1">
        <v>0</v>
      </c>
      <c r="Q250" s="1">
        <v>0</v>
      </c>
      <c r="R250" s="7">
        <f t="shared" si="7"/>
        <v>892</v>
      </c>
      <c r="T250" s="4"/>
    </row>
    <row r="251" spans="1:20">
      <c r="A251" s="46" t="s">
        <v>684</v>
      </c>
      <c r="B251" s="46" t="s">
        <v>552</v>
      </c>
      <c r="C251" s="46" t="s">
        <v>344</v>
      </c>
      <c r="D251" s="46" t="s">
        <v>345</v>
      </c>
      <c r="E251" s="1">
        <v>110</v>
      </c>
      <c r="F251" s="1">
        <v>109</v>
      </c>
      <c r="G251" s="1">
        <v>94</v>
      </c>
      <c r="H251" s="1">
        <v>93</v>
      </c>
      <c r="I251" s="1">
        <v>68</v>
      </c>
      <c r="J251" s="1">
        <v>45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0</v>
      </c>
      <c r="Q251" s="1">
        <v>0</v>
      </c>
      <c r="R251" s="47">
        <f>SUM(E251:Q251)</f>
        <v>519</v>
      </c>
      <c r="S251" s="48"/>
      <c r="T251" s="49"/>
    </row>
    <row r="252" spans="1:20">
      <c r="A252" s="46" t="s">
        <v>684</v>
      </c>
      <c r="B252" s="46" t="s">
        <v>552</v>
      </c>
      <c r="C252" s="46" t="s">
        <v>346</v>
      </c>
      <c r="D252" s="46" t="s">
        <v>347</v>
      </c>
      <c r="E252" s="1">
        <v>76</v>
      </c>
      <c r="F252" s="1">
        <v>77</v>
      </c>
      <c r="G252" s="1">
        <v>78</v>
      </c>
      <c r="H252" s="1">
        <v>77</v>
      </c>
      <c r="I252" s="1">
        <v>79</v>
      </c>
      <c r="J252" s="1">
        <v>73</v>
      </c>
      <c r="K252" s="1">
        <v>59</v>
      </c>
      <c r="L252" s="1">
        <v>61</v>
      </c>
      <c r="M252" s="1">
        <v>36</v>
      </c>
      <c r="N252" s="1">
        <v>17</v>
      </c>
      <c r="O252" s="1">
        <v>0</v>
      </c>
      <c r="P252" s="1">
        <v>0</v>
      </c>
      <c r="Q252" s="1">
        <v>0</v>
      </c>
      <c r="R252" s="47">
        <f t="shared" si="7"/>
        <v>633</v>
      </c>
      <c r="S252" s="48"/>
      <c r="T252" s="49"/>
    </row>
    <row r="253" spans="1:20">
      <c r="A253" s="46" t="s">
        <v>684</v>
      </c>
      <c r="B253" s="46" t="s">
        <v>552</v>
      </c>
      <c r="C253" s="46" t="s">
        <v>348</v>
      </c>
      <c r="D253" s="46" t="s">
        <v>349</v>
      </c>
      <c r="E253" s="1">
        <v>116</v>
      </c>
      <c r="F253" s="1">
        <v>124</v>
      </c>
      <c r="G253" s="1">
        <v>93</v>
      </c>
      <c r="H253" s="1">
        <v>91</v>
      </c>
      <c r="I253" s="1">
        <v>118</v>
      </c>
      <c r="J253" s="1">
        <v>84</v>
      </c>
      <c r="K253" s="1">
        <v>101</v>
      </c>
      <c r="L253" s="1">
        <v>155</v>
      </c>
      <c r="M253" s="1">
        <v>117</v>
      </c>
      <c r="N253" s="1">
        <v>113</v>
      </c>
      <c r="O253" s="1">
        <v>100</v>
      </c>
      <c r="P253" s="1">
        <v>37</v>
      </c>
      <c r="Q253" s="1">
        <v>18</v>
      </c>
      <c r="R253" s="47">
        <f t="shared" ref="R253:R321" si="8">SUM(E253:Q253)</f>
        <v>1267</v>
      </c>
      <c r="S253" s="48"/>
      <c r="T253" s="49"/>
    </row>
    <row r="254" spans="1:20">
      <c r="A254" s="46" t="s">
        <v>684</v>
      </c>
      <c r="B254" s="46" t="s">
        <v>552</v>
      </c>
      <c r="C254" s="46" t="s">
        <v>350</v>
      </c>
      <c r="D254" s="46" t="s">
        <v>623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0</v>
      </c>
      <c r="M254" s="1">
        <v>0</v>
      </c>
      <c r="N254" s="1">
        <v>124</v>
      </c>
      <c r="O254" s="1">
        <v>98</v>
      </c>
      <c r="P254" s="1">
        <v>50</v>
      </c>
      <c r="Q254" s="1">
        <v>0</v>
      </c>
      <c r="R254" s="47">
        <f t="shared" si="8"/>
        <v>272</v>
      </c>
      <c r="S254" s="48"/>
      <c r="T254" s="49"/>
    </row>
    <row r="255" spans="1:20">
      <c r="A255" s="46" t="s">
        <v>684</v>
      </c>
      <c r="B255" s="46" t="s">
        <v>552</v>
      </c>
      <c r="C255" s="46" t="s">
        <v>351</v>
      </c>
      <c r="D255" s="46" t="s">
        <v>352</v>
      </c>
      <c r="E255" s="1">
        <v>89</v>
      </c>
      <c r="F255" s="1">
        <v>83</v>
      </c>
      <c r="G255" s="1">
        <v>58</v>
      </c>
      <c r="H255" s="1">
        <v>54</v>
      </c>
      <c r="I255" s="1">
        <v>0</v>
      </c>
      <c r="J255" s="1">
        <v>0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0</v>
      </c>
      <c r="Q255" s="1">
        <v>0</v>
      </c>
      <c r="R255" s="47">
        <f t="shared" si="8"/>
        <v>284</v>
      </c>
      <c r="S255" s="48"/>
      <c r="T255" s="49"/>
    </row>
    <row r="256" spans="1:20">
      <c r="A256" s="46" t="s">
        <v>684</v>
      </c>
      <c r="B256" s="46" t="s">
        <v>552</v>
      </c>
      <c r="C256" s="46" t="s">
        <v>353</v>
      </c>
      <c r="D256" s="46" t="s">
        <v>354</v>
      </c>
      <c r="E256" s="1">
        <v>84</v>
      </c>
      <c r="F256" s="1">
        <v>76</v>
      </c>
      <c r="G256" s="1">
        <v>51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0</v>
      </c>
      <c r="Q256" s="1">
        <v>0</v>
      </c>
      <c r="R256" s="47">
        <f t="shared" ref="R256:R258" si="9">SUM(E256:Q256)</f>
        <v>211</v>
      </c>
      <c r="S256" s="48"/>
      <c r="T256" s="49"/>
    </row>
    <row r="257" spans="1:20">
      <c r="A257" s="46" t="s">
        <v>684</v>
      </c>
      <c r="B257" s="46" t="s">
        <v>555</v>
      </c>
      <c r="C257" s="46" t="s">
        <v>355</v>
      </c>
      <c r="D257" s="46" t="s">
        <v>356</v>
      </c>
      <c r="E257" s="1">
        <v>93</v>
      </c>
      <c r="F257" s="1">
        <v>93</v>
      </c>
      <c r="G257" s="1">
        <v>70</v>
      </c>
      <c r="H257" s="1">
        <v>87</v>
      </c>
      <c r="I257" s="1">
        <v>71</v>
      </c>
      <c r="J257" s="1">
        <v>66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47">
        <f t="shared" si="9"/>
        <v>480</v>
      </c>
      <c r="S257" s="48"/>
      <c r="T257" s="49"/>
    </row>
    <row r="258" spans="1:20">
      <c r="A258" s="46" t="s">
        <v>684</v>
      </c>
      <c r="B258" s="46" t="s">
        <v>555</v>
      </c>
      <c r="C258" s="46" t="s">
        <v>357</v>
      </c>
      <c r="D258" s="46" t="s">
        <v>624</v>
      </c>
      <c r="E258" s="1">
        <v>92</v>
      </c>
      <c r="F258" s="1">
        <v>98</v>
      </c>
      <c r="G258" s="1">
        <v>98</v>
      </c>
      <c r="H258" s="1">
        <v>102</v>
      </c>
      <c r="I258" s="1">
        <v>98</v>
      </c>
      <c r="J258" s="1">
        <v>100</v>
      </c>
      <c r="K258" s="1">
        <v>102</v>
      </c>
      <c r="L258" s="1">
        <v>101</v>
      </c>
      <c r="M258" s="1">
        <v>90</v>
      </c>
      <c r="N258" s="1">
        <v>0</v>
      </c>
      <c r="O258" s="1">
        <v>0</v>
      </c>
      <c r="P258" s="1">
        <v>0</v>
      </c>
      <c r="Q258" s="1">
        <v>6</v>
      </c>
      <c r="R258" s="47">
        <f t="shared" si="9"/>
        <v>887</v>
      </c>
      <c r="S258" s="48"/>
      <c r="T258" s="49"/>
    </row>
    <row r="259" spans="1:20">
      <c r="A259" s="46" t="s">
        <v>684</v>
      </c>
      <c r="B259" s="46" t="s">
        <v>555</v>
      </c>
      <c r="C259" s="46" t="s">
        <v>358</v>
      </c>
      <c r="D259" s="50" t="s">
        <v>359</v>
      </c>
      <c r="E259" s="1">
        <v>50</v>
      </c>
      <c r="F259" s="1">
        <v>47</v>
      </c>
      <c r="G259" s="1">
        <v>27</v>
      </c>
      <c r="H259" s="1">
        <v>39</v>
      </c>
      <c r="I259" s="1">
        <v>28</v>
      </c>
      <c r="J259" s="1">
        <v>15</v>
      </c>
      <c r="K259" s="1">
        <v>20</v>
      </c>
      <c r="L259" s="1">
        <v>19</v>
      </c>
      <c r="M259" s="1">
        <v>14</v>
      </c>
      <c r="N259" s="1">
        <v>0</v>
      </c>
      <c r="O259" s="1">
        <v>0</v>
      </c>
      <c r="P259" s="1">
        <v>0</v>
      </c>
      <c r="Q259" s="1">
        <v>0</v>
      </c>
      <c r="R259" s="47">
        <f t="shared" si="8"/>
        <v>259</v>
      </c>
      <c r="S259" s="48"/>
      <c r="T259" s="49"/>
    </row>
    <row r="260" spans="1:20">
      <c r="A260" s="46" t="s">
        <v>684</v>
      </c>
      <c r="B260" s="46" t="s">
        <v>556</v>
      </c>
      <c r="C260" s="46" t="s">
        <v>360</v>
      </c>
      <c r="D260" s="46" t="s">
        <v>361</v>
      </c>
      <c r="E260" s="1">
        <v>58</v>
      </c>
      <c r="F260" s="1">
        <v>69</v>
      </c>
      <c r="G260" s="1">
        <v>60</v>
      </c>
      <c r="H260" s="1">
        <v>64</v>
      </c>
      <c r="I260" s="1">
        <v>59</v>
      </c>
      <c r="J260" s="1">
        <v>70</v>
      </c>
      <c r="K260" s="1">
        <v>91</v>
      </c>
      <c r="L260" s="1">
        <v>64</v>
      </c>
      <c r="M260" s="1">
        <v>78</v>
      </c>
      <c r="N260" s="1">
        <v>74</v>
      </c>
      <c r="O260" s="1">
        <v>52</v>
      </c>
      <c r="P260" s="1">
        <v>64</v>
      </c>
      <c r="Q260" s="1">
        <v>48</v>
      </c>
      <c r="R260" s="47">
        <f t="shared" si="8"/>
        <v>851</v>
      </c>
      <c r="S260" s="48"/>
      <c r="T260" s="49"/>
    </row>
    <row r="261" spans="1:20">
      <c r="A261" s="46" t="s">
        <v>684</v>
      </c>
      <c r="B261" s="46" t="s">
        <v>557</v>
      </c>
      <c r="C261" s="46" t="s">
        <v>362</v>
      </c>
      <c r="D261" s="46" t="s">
        <v>363</v>
      </c>
      <c r="E261" s="1">
        <v>39</v>
      </c>
      <c r="F261" s="1">
        <v>40</v>
      </c>
      <c r="G261" s="1">
        <v>43</v>
      </c>
      <c r="H261" s="1">
        <v>44</v>
      </c>
      <c r="I261" s="1">
        <v>46</v>
      </c>
      <c r="J261" s="1">
        <v>48</v>
      </c>
      <c r="K261" s="1">
        <v>47</v>
      </c>
      <c r="L261" s="1">
        <v>48</v>
      </c>
      <c r="M261" s="1">
        <v>41</v>
      </c>
      <c r="N261" s="1">
        <v>0</v>
      </c>
      <c r="O261" s="1">
        <v>0</v>
      </c>
      <c r="P261" s="1">
        <v>0</v>
      </c>
      <c r="Q261" s="1">
        <v>0</v>
      </c>
      <c r="R261" s="47">
        <f t="shared" si="8"/>
        <v>396</v>
      </c>
      <c r="S261" s="48"/>
      <c r="T261" s="49"/>
    </row>
    <row r="262" spans="1:20">
      <c r="A262" s="46" t="s">
        <v>684</v>
      </c>
      <c r="B262" s="46" t="s">
        <v>557</v>
      </c>
      <c r="C262" s="46" t="s">
        <v>364</v>
      </c>
      <c r="D262" s="46" t="s">
        <v>365</v>
      </c>
      <c r="E262" s="1">
        <v>10</v>
      </c>
      <c r="F262" s="1">
        <v>10</v>
      </c>
      <c r="G262" s="1">
        <v>13</v>
      </c>
      <c r="H262" s="1">
        <v>10</v>
      </c>
      <c r="I262" s="1">
        <v>7</v>
      </c>
      <c r="J262" s="1">
        <v>13</v>
      </c>
      <c r="K262" s="1">
        <v>10</v>
      </c>
      <c r="L262" s="1">
        <v>10</v>
      </c>
      <c r="M262" s="1">
        <v>8</v>
      </c>
      <c r="N262" s="1">
        <v>0</v>
      </c>
      <c r="O262" s="1">
        <v>0</v>
      </c>
      <c r="P262" s="1">
        <v>0</v>
      </c>
      <c r="Q262" s="1">
        <v>0</v>
      </c>
      <c r="R262" s="47">
        <f t="shared" si="8"/>
        <v>91</v>
      </c>
      <c r="S262" s="48"/>
      <c r="T262" s="49"/>
    </row>
    <row r="263" spans="1:20">
      <c r="A263" s="46" t="s">
        <v>684</v>
      </c>
      <c r="B263" s="46" t="s">
        <v>557</v>
      </c>
      <c r="C263" s="46" t="s">
        <v>366</v>
      </c>
      <c r="D263" s="46" t="s">
        <v>367</v>
      </c>
      <c r="E263" s="1">
        <v>31</v>
      </c>
      <c r="F263" s="1">
        <v>19</v>
      </c>
      <c r="G263" s="1">
        <v>28</v>
      </c>
      <c r="H263" s="1">
        <v>21</v>
      </c>
      <c r="I263" s="1">
        <v>18</v>
      </c>
      <c r="J263" s="1">
        <v>22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0</v>
      </c>
      <c r="Q263" s="1">
        <v>0</v>
      </c>
      <c r="R263" s="47">
        <f t="shared" si="8"/>
        <v>139</v>
      </c>
      <c r="S263" s="48"/>
      <c r="T263" s="49"/>
    </row>
    <row r="264" spans="1:20">
      <c r="A264" s="46" t="s">
        <v>684</v>
      </c>
      <c r="B264" s="46" t="s">
        <v>557</v>
      </c>
      <c r="C264" s="46" t="s">
        <v>368</v>
      </c>
      <c r="D264" s="46" t="s">
        <v>625</v>
      </c>
      <c r="E264" s="1">
        <v>27</v>
      </c>
      <c r="F264" s="1">
        <v>26</v>
      </c>
      <c r="G264" s="1">
        <v>25</v>
      </c>
      <c r="H264" s="1">
        <v>23</v>
      </c>
      <c r="I264" s="1">
        <v>25</v>
      </c>
      <c r="J264" s="1">
        <v>24</v>
      </c>
      <c r="K264" s="1">
        <v>25</v>
      </c>
      <c r="L264" s="1">
        <v>21</v>
      </c>
      <c r="M264" s="1">
        <v>24</v>
      </c>
      <c r="N264" s="1">
        <v>0</v>
      </c>
      <c r="O264" s="1">
        <v>0</v>
      </c>
      <c r="P264" s="1">
        <v>0</v>
      </c>
      <c r="Q264" s="1">
        <v>0</v>
      </c>
      <c r="R264" s="47">
        <f t="shared" si="8"/>
        <v>220</v>
      </c>
      <c r="S264" s="48"/>
      <c r="T264" s="49"/>
    </row>
    <row r="265" spans="1:20">
      <c r="A265" s="46" t="s">
        <v>684</v>
      </c>
      <c r="B265" s="46" t="s">
        <v>557</v>
      </c>
      <c r="C265" s="46" t="s">
        <v>369</v>
      </c>
      <c r="D265" s="46" t="s">
        <v>370</v>
      </c>
      <c r="E265" s="1">
        <v>103</v>
      </c>
      <c r="F265" s="1">
        <v>92</v>
      </c>
      <c r="G265" s="1">
        <v>88</v>
      </c>
      <c r="H265" s="1">
        <v>97</v>
      </c>
      <c r="I265" s="1">
        <v>101</v>
      </c>
      <c r="J265" s="1">
        <v>99</v>
      </c>
      <c r="K265" s="1">
        <v>96</v>
      </c>
      <c r="L265" s="1">
        <v>95</v>
      </c>
      <c r="M265" s="1">
        <v>89</v>
      </c>
      <c r="N265" s="1">
        <v>78</v>
      </c>
      <c r="O265" s="1">
        <v>43</v>
      </c>
      <c r="P265" s="1">
        <v>25</v>
      </c>
      <c r="Q265" s="1">
        <v>0</v>
      </c>
      <c r="R265" s="47">
        <f t="shared" si="8"/>
        <v>1006</v>
      </c>
      <c r="S265" s="48"/>
      <c r="T265" s="49"/>
    </row>
    <row r="266" spans="1:20">
      <c r="A266" s="46" t="s">
        <v>684</v>
      </c>
      <c r="B266" s="46" t="s">
        <v>557</v>
      </c>
      <c r="C266" s="46" t="s">
        <v>371</v>
      </c>
      <c r="D266" s="46" t="s">
        <v>372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50</v>
      </c>
      <c r="L266" s="1">
        <v>74</v>
      </c>
      <c r="M266" s="1">
        <v>66</v>
      </c>
      <c r="N266" s="1">
        <v>61</v>
      </c>
      <c r="O266" s="1">
        <v>38</v>
      </c>
      <c r="P266" s="1">
        <v>47</v>
      </c>
      <c r="Q266" s="1">
        <v>26</v>
      </c>
      <c r="R266" s="47">
        <f t="shared" si="8"/>
        <v>362</v>
      </c>
      <c r="S266" s="48"/>
      <c r="T266" s="49"/>
    </row>
    <row r="267" spans="1:20">
      <c r="A267" s="46" t="s">
        <v>684</v>
      </c>
      <c r="B267" s="46" t="s">
        <v>557</v>
      </c>
      <c r="C267" s="46" t="s">
        <v>373</v>
      </c>
      <c r="D267" s="46" t="s">
        <v>374</v>
      </c>
      <c r="E267" s="1">
        <v>57</v>
      </c>
      <c r="F267" s="1">
        <v>46</v>
      </c>
      <c r="G267" s="1">
        <v>46</v>
      </c>
      <c r="H267" s="1">
        <v>46</v>
      </c>
      <c r="I267" s="1">
        <v>43</v>
      </c>
      <c r="J267" s="1">
        <v>23</v>
      </c>
      <c r="K267" s="1">
        <v>23</v>
      </c>
      <c r="L267" s="1">
        <v>10</v>
      </c>
      <c r="M267" s="1">
        <v>0</v>
      </c>
      <c r="N267" s="1">
        <v>0</v>
      </c>
      <c r="O267" s="1">
        <v>0</v>
      </c>
      <c r="P267" s="1">
        <v>0</v>
      </c>
      <c r="Q267" s="1">
        <v>0</v>
      </c>
      <c r="R267" s="47">
        <f t="shared" si="8"/>
        <v>294</v>
      </c>
      <c r="S267" s="48"/>
      <c r="T267" s="49"/>
    </row>
    <row r="268" spans="1:20">
      <c r="A268" s="46" t="s">
        <v>684</v>
      </c>
      <c r="B268" s="46" t="s">
        <v>558</v>
      </c>
      <c r="C268" s="46" t="s">
        <v>375</v>
      </c>
      <c r="D268" s="46" t="s">
        <v>376</v>
      </c>
      <c r="E268" s="1">
        <v>132</v>
      </c>
      <c r="F268" s="1">
        <v>128</v>
      </c>
      <c r="G268" s="1">
        <v>157</v>
      </c>
      <c r="H268" s="1">
        <v>159</v>
      </c>
      <c r="I268" s="1">
        <v>164</v>
      </c>
      <c r="J268" s="1">
        <v>142</v>
      </c>
      <c r="K268" s="1">
        <v>162</v>
      </c>
      <c r="L268" s="1">
        <v>162</v>
      </c>
      <c r="M268" s="1">
        <v>130</v>
      </c>
      <c r="N268" s="1">
        <v>99</v>
      </c>
      <c r="O268" s="1">
        <v>74</v>
      </c>
      <c r="P268" s="1">
        <v>78</v>
      </c>
      <c r="Q268" s="1">
        <v>91</v>
      </c>
      <c r="R268" s="47">
        <f>SUM(E268:Q268)</f>
        <v>1678</v>
      </c>
      <c r="S268" s="48"/>
      <c r="T268" s="49"/>
    </row>
    <row r="269" spans="1:20">
      <c r="A269" s="46" t="s">
        <v>684</v>
      </c>
      <c r="B269" s="46" t="s">
        <v>559</v>
      </c>
      <c r="C269" s="46" t="s">
        <v>377</v>
      </c>
      <c r="D269" s="46" t="s">
        <v>378</v>
      </c>
      <c r="E269" s="1">
        <v>12</v>
      </c>
      <c r="F269" s="1">
        <v>16</v>
      </c>
      <c r="G269" s="1">
        <v>9</v>
      </c>
      <c r="H269" s="1">
        <v>9</v>
      </c>
      <c r="I269" s="1">
        <v>13</v>
      </c>
      <c r="J269" s="1">
        <v>17</v>
      </c>
      <c r="K269" s="1">
        <v>8</v>
      </c>
      <c r="L269" s="1">
        <v>10</v>
      </c>
      <c r="M269" s="1">
        <v>11</v>
      </c>
      <c r="N269" s="1">
        <v>0</v>
      </c>
      <c r="O269" s="1">
        <v>0</v>
      </c>
      <c r="P269" s="1">
        <v>0</v>
      </c>
      <c r="Q269" s="1">
        <v>0</v>
      </c>
      <c r="R269" s="47">
        <f t="shared" si="8"/>
        <v>105</v>
      </c>
      <c r="S269" s="48"/>
      <c r="T269" s="49"/>
    </row>
    <row r="270" spans="1:20">
      <c r="A270" s="46" t="s">
        <v>684</v>
      </c>
      <c r="B270" s="46" t="s">
        <v>560</v>
      </c>
      <c r="C270" s="46" t="s">
        <v>379</v>
      </c>
      <c r="D270" s="46" t="s">
        <v>380</v>
      </c>
      <c r="E270" s="1">
        <v>40</v>
      </c>
      <c r="F270" s="1">
        <v>40</v>
      </c>
      <c r="G270" s="1">
        <v>40</v>
      </c>
      <c r="H270" s="1">
        <v>40</v>
      </c>
      <c r="I270" s="1">
        <v>40</v>
      </c>
      <c r="J270" s="1">
        <v>42</v>
      </c>
      <c r="K270" s="1">
        <v>62</v>
      </c>
      <c r="L270" s="1">
        <v>66</v>
      </c>
      <c r="M270" s="1">
        <v>65</v>
      </c>
      <c r="N270" s="1">
        <v>104</v>
      </c>
      <c r="O270" s="1">
        <v>98</v>
      </c>
      <c r="P270" s="1">
        <v>97</v>
      </c>
      <c r="Q270" s="1">
        <v>95</v>
      </c>
      <c r="R270" s="47">
        <f t="shared" si="8"/>
        <v>829</v>
      </c>
      <c r="S270" s="48"/>
      <c r="T270" s="49"/>
    </row>
    <row r="271" spans="1:20">
      <c r="A271" s="13" t="s">
        <v>684</v>
      </c>
      <c r="B271" s="13" t="s">
        <v>560</v>
      </c>
      <c r="C271" s="13" t="s">
        <v>381</v>
      </c>
      <c r="D271" s="3" t="s">
        <v>382</v>
      </c>
      <c r="E271" s="1">
        <v>40</v>
      </c>
      <c r="F271" s="1">
        <v>42</v>
      </c>
      <c r="G271" s="1">
        <v>42</v>
      </c>
      <c r="H271" s="1">
        <v>45</v>
      </c>
      <c r="I271" s="1">
        <v>44</v>
      </c>
      <c r="J271" s="1">
        <v>44</v>
      </c>
      <c r="K271" s="1">
        <v>43</v>
      </c>
      <c r="L271" s="1">
        <v>43</v>
      </c>
      <c r="M271" s="1">
        <v>38</v>
      </c>
      <c r="N271" s="1">
        <v>0</v>
      </c>
      <c r="O271" s="1">
        <v>0</v>
      </c>
      <c r="P271" s="1">
        <v>0</v>
      </c>
      <c r="Q271" s="1">
        <v>0</v>
      </c>
      <c r="R271" s="7">
        <f t="shared" si="8"/>
        <v>381</v>
      </c>
      <c r="T271" s="4"/>
    </row>
    <row r="272" spans="1:20">
      <c r="A272" s="13" t="s">
        <v>684</v>
      </c>
      <c r="B272" s="13" t="s">
        <v>562</v>
      </c>
      <c r="C272" s="13" t="s">
        <v>383</v>
      </c>
      <c r="D272" s="13" t="s">
        <v>384</v>
      </c>
      <c r="E272" s="1">
        <v>36</v>
      </c>
      <c r="F272" s="1">
        <v>34</v>
      </c>
      <c r="G272" s="1">
        <v>38</v>
      </c>
      <c r="H272" s="1">
        <v>50</v>
      </c>
      <c r="I272" s="1">
        <v>30</v>
      </c>
      <c r="J272" s="1">
        <v>38</v>
      </c>
      <c r="K272" s="1">
        <v>39</v>
      </c>
      <c r="L272" s="1">
        <v>48</v>
      </c>
      <c r="M272" s="1">
        <v>51</v>
      </c>
      <c r="N272" s="1">
        <v>45</v>
      </c>
      <c r="O272" s="1">
        <v>37</v>
      </c>
      <c r="P272" s="1">
        <v>24</v>
      </c>
      <c r="Q272" s="1">
        <v>31</v>
      </c>
      <c r="R272" s="7">
        <f t="shared" si="8"/>
        <v>501</v>
      </c>
      <c r="T272" s="4"/>
    </row>
    <row r="273" spans="1:20">
      <c r="A273" s="13" t="s">
        <v>684</v>
      </c>
      <c r="B273" s="13" t="s">
        <v>508</v>
      </c>
      <c r="C273" s="13" t="s">
        <v>385</v>
      </c>
      <c r="D273" s="13" t="s">
        <v>386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106</v>
      </c>
      <c r="K273" s="1">
        <v>98</v>
      </c>
      <c r="L273" s="1">
        <v>100</v>
      </c>
      <c r="M273" s="1">
        <v>102</v>
      </c>
      <c r="N273" s="1">
        <v>101</v>
      </c>
      <c r="O273" s="1">
        <v>88</v>
      </c>
      <c r="P273" s="1">
        <v>88</v>
      </c>
      <c r="Q273" s="1">
        <v>79</v>
      </c>
      <c r="R273" s="7">
        <f t="shared" si="8"/>
        <v>762</v>
      </c>
      <c r="T273" s="4"/>
    </row>
    <row r="274" spans="1:20">
      <c r="A274" s="13" t="s">
        <v>684</v>
      </c>
      <c r="B274" s="13" t="s">
        <v>565</v>
      </c>
      <c r="C274" s="13" t="s">
        <v>387</v>
      </c>
      <c r="D274" s="13" t="s">
        <v>388</v>
      </c>
      <c r="E274" s="1">
        <v>60</v>
      </c>
      <c r="F274" s="1">
        <v>59</v>
      </c>
      <c r="G274" s="1">
        <v>57</v>
      </c>
      <c r="H274" s="1">
        <v>62</v>
      </c>
      <c r="I274" s="1">
        <v>55</v>
      </c>
      <c r="J274" s="1">
        <v>51</v>
      </c>
      <c r="K274" s="1">
        <v>0</v>
      </c>
      <c r="L274" s="1">
        <v>0</v>
      </c>
      <c r="M274" s="1">
        <v>0</v>
      </c>
      <c r="N274" s="1">
        <v>0</v>
      </c>
      <c r="O274" s="1">
        <v>0</v>
      </c>
      <c r="P274" s="1">
        <v>0</v>
      </c>
      <c r="Q274" s="1">
        <v>0</v>
      </c>
      <c r="R274" s="7">
        <f t="shared" si="8"/>
        <v>344</v>
      </c>
      <c r="T274" s="4"/>
    </row>
    <row r="275" spans="1:20">
      <c r="A275" s="13" t="s">
        <v>684</v>
      </c>
      <c r="B275" s="13" t="s">
        <v>565</v>
      </c>
      <c r="C275" s="13" t="s">
        <v>389</v>
      </c>
      <c r="D275" s="13" t="s">
        <v>390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115</v>
      </c>
      <c r="L275" s="1">
        <v>115</v>
      </c>
      <c r="M275" s="1">
        <v>110</v>
      </c>
      <c r="N275" s="1">
        <v>114</v>
      </c>
      <c r="O275" s="1">
        <v>106</v>
      </c>
      <c r="P275" s="1">
        <v>91</v>
      </c>
      <c r="Q275" s="1">
        <v>78</v>
      </c>
      <c r="R275" s="7">
        <f t="shared" si="8"/>
        <v>729</v>
      </c>
      <c r="T275" s="4"/>
    </row>
    <row r="276" spans="1:20">
      <c r="A276" s="13" t="s">
        <v>684</v>
      </c>
      <c r="B276" s="13" t="s">
        <v>566</v>
      </c>
      <c r="C276" s="13" t="s">
        <v>391</v>
      </c>
      <c r="D276" s="13" t="s">
        <v>392</v>
      </c>
      <c r="E276" s="1">
        <v>67</v>
      </c>
      <c r="F276" s="1">
        <v>75</v>
      </c>
      <c r="G276" s="1">
        <v>86</v>
      </c>
      <c r="H276" s="1">
        <v>84</v>
      </c>
      <c r="I276" s="1">
        <v>77</v>
      </c>
      <c r="J276" s="1">
        <v>69</v>
      </c>
      <c r="K276" s="1">
        <v>59</v>
      </c>
      <c r="L276" s="1">
        <v>54</v>
      </c>
      <c r="M276" s="1">
        <v>58</v>
      </c>
      <c r="N276" s="1">
        <v>0</v>
      </c>
      <c r="O276" s="1">
        <v>0</v>
      </c>
      <c r="P276" s="1">
        <v>0</v>
      </c>
      <c r="Q276" s="1">
        <v>0</v>
      </c>
      <c r="R276" s="7">
        <f t="shared" si="8"/>
        <v>629</v>
      </c>
      <c r="T276" s="4"/>
    </row>
    <row r="277" spans="1:20">
      <c r="A277" s="13" t="s">
        <v>684</v>
      </c>
      <c r="B277" s="13" t="s">
        <v>568</v>
      </c>
      <c r="C277" s="13" t="s">
        <v>393</v>
      </c>
      <c r="D277" s="13" t="s">
        <v>394</v>
      </c>
      <c r="E277" s="1">
        <v>120</v>
      </c>
      <c r="F277" s="1">
        <v>118</v>
      </c>
      <c r="G277" s="1">
        <v>127</v>
      </c>
      <c r="H277" s="1">
        <v>119</v>
      </c>
      <c r="I277" s="1">
        <v>120</v>
      </c>
      <c r="J277" s="1">
        <v>144</v>
      </c>
      <c r="K277" s="1">
        <v>208</v>
      </c>
      <c r="L277" s="1">
        <v>217</v>
      </c>
      <c r="M277" s="1">
        <v>218</v>
      </c>
      <c r="N277" s="1">
        <v>226</v>
      </c>
      <c r="O277" s="1">
        <v>234</v>
      </c>
      <c r="P277" s="1">
        <v>219</v>
      </c>
      <c r="Q277" s="1">
        <v>204</v>
      </c>
      <c r="R277" s="7">
        <f t="shared" si="8"/>
        <v>2274</v>
      </c>
      <c r="T277" s="4"/>
    </row>
    <row r="278" spans="1:20">
      <c r="A278" s="13" t="s">
        <v>684</v>
      </c>
      <c r="B278" s="13" t="s">
        <v>571</v>
      </c>
      <c r="C278" s="13" t="s">
        <v>395</v>
      </c>
      <c r="D278" s="13" t="s">
        <v>396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41</v>
      </c>
      <c r="L278" s="1">
        <v>34</v>
      </c>
      <c r="M278" s="1">
        <v>40</v>
      </c>
      <c r="N278" s="1">
        <v>0</v>
      </c>
      <c r="O278" s="1">
        <v>0</v>
      </c>
      <c r="P278" s="1">
        <v>0</v>
      </c>
      <c r="Q278" s="1">
        <v>0</v>
      </c>
      <c r="R278" s="7">
        <f t="shared" si="8"/>
        <v>115</v>
      </c>
      <c r="T278" s="4"/>
    </row>
    <row r="279" spans="1:20">
      <c r="A279" s="13" t="s">
        <v>684</v>
      </c>
      <c r="B279" s="13" t="s">
        <v>571</v>
      </c>
      <c r="C279" s="13" t="s">
        <v>397</v>
      </c>
      <c r="D279" s="13" t="s">
        <v>398</v>
      </c>
      <c r="E279" s="1">
        <v>21</v>
      </c>
      <c r="F279" s="1">
        <v>23</v>
      </c>
      <c r="G279" s="1">
        <v>23</v>
      </c>
      <c r="H279" s="1">
        <v>25</v>
      </c>
      <c r="I279" s="1">
        <v>25</v>
      </c>
      <c r="J279" s="1">
        <v>25</v>
      </c>
      <c r="K279" s="1">
        <v>26</v>
      </c>
      <c r="L279" s="1">
        <v>25</v>
      </c>
      <c r="M279" s="1">
        <v>25</v>
      </c>
      <c r="N279" s="1">
        <v>0</v>
      </c>
      <c r="O279" s="1">
        <v>0</v>
      </c>
      <c r="P279" s="1">
        <v>0</v>
      </c>
      <c r="Q279" s="1">
        <v>0</v>
      </c>
      <c r="R279" s="7">
        <f t="shared" si="8"/>
        <v>218</v>
      </c>
      <c r="T279" s="4"/>
    </row>
    <row r="280" spans="1:20">
      <c r="A280" s="13" t="s">
        <v>684</v>
      </c>
      <c r="B280" s="13" t="s">
        <v>571</v>
      </c>
      <c r="C280" s="13" t="s">
        <v>399</v>
      </c>
      <c r="D280" s="13" t="s">
        <v>626</v>
      </c>
      <c r="E280" s="1">
        <v>87</v>
      </c>
      <c r="F280" s="1">
        <v>70</v>
      </c>
      <c r="G280" s="1">
        <v>59</v>
      </c>
      <c r="H280" s="1">
        <v>46</v>
      </c>
      <c r="I280" s="1">
        <v>46</v>
      </c>
      <c r="J280" s="1">
        <v>45</v>
      </c>
      <c r="K280" s="1">
        <v>46</v>
      </c>
      <c r="L280" s="1">
        <v>41</v>
      </c>
      <c r="M280" s="1">
        <v>0</v>
      </c>
      <c r="N280" s="1">
        <v>0</v>
      </c>
      <c r="O280" s="1">
        <v>0</v>
      </c>
      <c r="P280" s="1">
        <v>0</v>
      </c>
      <c r="Q280" s="1">
        <v>0</v>
      </c>
      <c r="R280" s="7">
        <f t="shared" si="8"/>
        <v>440</v>
      </c>
      <c r="T280" s="4"/>
    </row>
    <row r="281" spans="1:20">
      <c r="A281" s="13" t="s">
        <v>684</v>
      </c>
      <c r="B281" s="13" t="s">
        <v>572</v>
      </c>
      <c r="C281" s="13" t="s">
        <v>400</v>
      </c>
      <c r="D281" s="13" t="s">
        <v>401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68</v>
      </c>
      <c r="L281" s="1">
        <v>91</v>
      </c>
      <c r="M281" s="1">
        <v>99</v>
      </c>
      <c r="N281" s="1">
        <v>100</v>
      </c>
      <c r="O281" s="1">
        <v>101</v>
      </c>
      <c r="P281" s="1">
        <v>99</v>
      </c>
      <c r="Q281" s="1">
        <v>80</v>
      </c>
      <c r="R281" s="7">
        <f t="shared" si="8"/>
        <v>638</v>
      </c>
      <c r="T281" s="4"/>
    </row>
    <row r="282" spans="1:20">
      <c r="A282" s="13" t="s">
        <v>684</v>
      </c>
      <c r="B282" s="13" t="s">
        <v>572</v>
      </c>
      <c r="C282" s="13" t="s">
        <v>402</v>
      </c>
      <c r="D282" s="13" t="s">
        <v>627</v>
      </c>
      <c r="E282" s="1">
        <v>52</v>
      </c>
      <c r="F282" s="1">
        <v>39</v>
      </c>
      <c r="G282" s="1">
        <v>37</v>
      </c>
      <c r="H282" s="1">
        <v>29</v>
      </c>
      <c r="I282" s="1">
        <v>24</v>
      </c>
      <c r="J282" s="1">
        <v>29</v>
      </c>
      <c r="K282" s="1">
        <v>0</v>
      </c>
      <c r="L282" s="1">
        <v>0</v>
      </c>
      <c r="M282" s="1">
        <v>0</v>
      </c>
      <c r="N282" s="1">
        <v>0</v>
      </c>
      <c r="O282" s="1">
        <v>0</v>
      </c>
      <c r="P282" s="1">
        <v>0</v>
      </c>
      <c r="Q282" s="1">
        <v>0</v>
      </c>
      <c r="R282" s="7">
        <f t="shared" si="8"/>
        <v>210</v>
      </c>
      <c r="T282" s="4"/>
    </row>
    <row r="283" spans="1:20">
      <c r="A283" s="13" t="s">
        <v>684</v>
      </c>
      <c r="B283" s="13" t="s">
        <v>573</v>
      </c>
      <c r="C283" s="13" t="s">
        <v>403</v>
      </c>
      <c r="D283" s="13" t="s">
        <v>628</v>
      </c>
      <c r="E283" s="1">
        <v>105</v>
      </c>
      <c r="F283" s="1">
        <v>102</v>
      </c>
      <c r="G283" s="1">
        <v>104</v>
      </c>
      <c r="H283" s="1">
        <v>90</v>
      </c>
      <c r="I283" s="1">
        <v>87</v>
      </c>
      <c r="J283" s="1">
        <v>83</v>
      </c>
      <c r="K283" s="1">
        <v>87</v>
      </c>
      <c r="L283" s="1">
        <v>83</v>
      </c>
      <c r="M283" s="1">
        <v>81</v>
      </c>
      <c r="N283" s="1">
        <v>66</v>
      </c>
      <c r="O283" s="1">
        <v>49</v>
      </c>
      <c r="P283" s="1">
        <v>0</v>
      </c>
      <c r="Q283" s="1">
        <v>0</v>
      </c>
      <c r="R283" s="7">
        <f t="shared" si="8"/>
        <v>937</v>
      </c>
      <c r="T283" s="4"/>
    </row>
    <row r="284" spans="1:20">
      <c r="A284" s="13" t="s">
        <v>684</v>
      </c>
      <c r="B284" s="13" t="s">
        <v>574</v>
      </c>
      <c r="C284" s="13" t="s">
        <v>404</v>
      </c>
      <c r="D284" s="13" t="s">
        <v>405</v>
      </c>
      <c r="E284" s="1">
        <v>96</v>
      </c>
      <c r="F284" s="1">
        <v>106</v>
      </c>
      <c r="G284" s="1">
        <v>107</v>
      </c>
      <c r="H284" s="1">
        <v>117</v>
      </c>
      <c r="I284" s="1">
        <v>101</v>
      </c>
      <c r="J284" s="1">
        <v>109</v>
      </c>
      <c r="K284" s="1">
        <v>110</v>
      </c>
      <c r="L284" s="1">
        <v>112</v>
      </c>
      <c r="M284" s="1">
        <v>120</v>
      </c>
      <c r="N284" s="1">
        <v>97</v>
      </c>
      <c r="O284" s="1">
        <v>100</v>
      </c>
      <c r="P284" s="1">
        <v>86</v>
      </c>
      <c r="Q284" s="1">
        <v>73</v>
      </c>
      <c r="R284" s="7">
        <f t="shared" ref="R284" si="10">SUM(E284:Q284)</f>
        <v>1334</v>
      </c>
      <c r="T284" s="4"/>
    </row>
    <row r="285" spans="1:20">
      <c r="A285" s="13" t="s">
        <v>684</v>
      </c>
      <c r="B285" s="13" t="s">
        <v>574</v>
      </c>
      <c r="C285" s="13" t="s">
        <v>406</v>
      </c>
      <c r="D285" s="13" t="s">
        <v>407</v>
      </c>
      <c r="E285" s="1">
        <v>28</v>
      </c>
      <c r="F285" s="1">
        <v>32</v>
      </c>
      <c r="G285" s="1">
        <v>35</v>
      </c>
      <c r="H285" s="1">
        <v>40</v>
      </c>
      <c r="I285" s="1">
        <v>44</v>
      </c>
      <c r="J285" s="1">
        <v>37</v>
      </c>
      <c r="K285" s="1">
        <v>42</v>
      </c>
      <c r="L285" s="1">
        <v>31</v>
      </c>
      <c r="M285" s="1">
        <v>48</v>
      </c>
      <c r="N285" s="1">
        <v>46</v>
      </c>
      <c r="O285" s="1">
        <v>41</v>
      </c>
      <c r="P285" s="1">
        <v>30</v>
      </c>
      <c r="Q285" s="1">
        <v>32</v>
      </c>
      <c r="R285" s="7">
        <f t="shared" si="8"/>
        <v>486</v>
      </c>
      <c r="T285" s="4"/>
    </row>
    <row r="286" spans="1:20">
      <c r="A286" s="13" t="s">
        <v>684</v>
      </c>
      <c r="B286" s="13" t="s">
        <v>578</v>
      </c>
      <c r="C286" s="13" t="s">
        <v>408</v>
      </c>
      <c r="D286" s="13" t="s">
        <v>629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78</v>
      </c>
      <c r="L286" s="1">
        <v>111</v>
      </c>
      <c r="M286" s="1">
        <v>128</v>
      </c>
      <c r="N286" s="1">
        <v>115</v>
      </c>
      <c r="O286" s="1">
        <v>103</v>
      </c>
      <c r="P286" s="1">
        <v>102</v>
      </c>
      <c r="Q286" s="1">
        <v>92</v>
      </c>
      <c r="R286" s="7">
        <f t="shared" si="8"/>
        <v>729</v>
      </c>
      <c r="T286" s="4"/>
    </row>
    <row r="287" spans="1:20">
      <c r="A287" s="13" t="s">
        <v>684</v>
      </c>
      <c r="B287" s="13" t="s">
        <v>582</v>
      </c>
      <c r="C287" s="13" t="s">
        <v>409</v>
      </c>
      <c r="D287" s="13" t="s">
        <v>410</v>
      </c>
      <c r="E287" s="1">
        <v>56</v>
      </c>
      <c r="F287" s="1">
        <v>57</v>
      </c>
      <c r="G287" s="1">
        <v>63</v>
      </c>
      <c r="H287" s="1">
        <v>45</v>
      </c>
      <c r="I287" s="1">
        <v>59</v>
      </c>
      <c r="J287" s="1">
        <v>55</v>
      </c>
      <c r="K287" s="1">
        <v>56</v>
      </c>
      <c r="L287" s="1">
        <v>61</v>
      </c>
      <c r="M287" s="1">
        <v>57</v>
      </c>
      <c r="N287" s="1">
        <v>36</v>
      </c>
      <c r="O287" s="1">
        <v>39</v>
      </c>
      <c r="P287" s="1">
        <v>19</v>
      </c>
      <c r="Q287" s="1">
        <v>32</v>
      </c>
      <c r="R287" s="7">
        <f t="shared" si="8"/>
        <v>635</v>
      </c>
      <c r="T287" s="4"/>
    </row>
    <row r="288" spans="1:20">
      <c r="A288" s="13" t="s">
        <v>684</v>
      </c>
      <c r="B288" s="13" t="s">
        <v>583</v>
      </c>
      <c r="C288" s="13" t="s">
        <v>411</v>
      </c>
      <c r="D288" s="13" t="s">
        <v>630</v>
      </c>
      <c r="E288" s="1">
        <v>32</v>
      </c>
      <c r="F288" s="1">
        <v>25</v>
      </c>
      <c r="G288" s="1">
        <v>31</v>
      </c>
      <c r="H288" s="1">
        <v>22</v>
      </c>
      <c r="I288" s="1">
        <v>23</v>
      </c>
      <c r="J288" s="1">
        <v>24</v>
      </c>
      <c r="K288" s="1">
        <v>24</v>
      </c>
      <c r="L288" s="1">
        <v>20</v>
      </c>
      <c r="M288" s="1">
        <v>21</v>
      </c>
      <c r="N288" s="1">
        <v>0</v>
      </c>
      <c r="O288" s="1">
        <v>0</v>
      </c>
      <c r="P288" s="1">
        <v>0</v>
      </c>
      <c r="Q288" s="1">
        <v>0</v>
      </c>
      <c r="R288" s="7">
        <f t="shared" si="8"/>
        <v>222</v>
      </c>
      <c r="T288" s="4"/>
    </row>
    <row r="289" spans="1:20">
      <c r="A289" s="13" t="s">
        <v>684</v>
      </c>
      <c r="B289" s="13" t="s">
        <v>584</v>
      </c>
      <c r="C289" s="13" t="s">
        <v>412</v>
      </c>
      <c r="D289" s="13" t="s">
        <v>413</v>
      </c>
      <c r="E289" s="1">
        <v>47</v>
      </c>
      <c r="F289" s="1">
        <v>49</v>
      </c>
      <c r="G289" s="1">
        <v>48</v>
      </c>
      <c r="H289" s="1">
        <v>52</v>
      </c>
      <c r="I289" s="1">
        <v>50</v>
      </c>
      <c r="J289" s="1">
        <v>50</v>
      </c>
      <c r="K289" s="1">
        <v>50</v>
      </c>
      <c r="L289" s="1">
        <v>45</v>
      </c>
      <c r="M289" s="1">
        <v>44</v>
      </c>
      <c r="N289" s="1">
        <v>0</v>
      </c>
      <c r="O289" s="1">
        <v>0</v>
      </c>
      <c r="P289" s="1">
        <v>0</v>
      </c>
      <c r="Q289" s="1">
        <v>0</v>
      </c>
      <c r="R289" s="7">
        <f t="shared" si="8"/>
        <v>435</v>
      </c>
      <c r="T289" s="4"/>
    </row>
    <row r="290" spans="1:20">
      <c r="A290" s="13" t="s">
        <v>684</v>
      </c>
      <c r="B290" s="13" t="s">
        <v>586</v>
      </c>
      <c r="C290" s="13" t="s">
        <v>414</v>
      </c>
      <c r="D290" s="13" t="s">
        <v>631</v>
      </c>
      <c r="E290" s="1">
        <v>163</v>
      </c>
      <c r="F290" s="1">
        <v>168</v>
      </c>
      <c r="G290" s="1">
        <v>165</v>
      </c>
      <c r="H290" s="1">
        <v>171</v>
      </c>
      <c r="I290" s="1">
        <v>175</v>
      </c>
      <c r="J290" s="1">
        <v>175</v>
      </c>
      <c r="K290" s="1">
        <v>177</v>
      </c>
      <c r="L290" s="1">
        <v>183</v>
      </c>
      <c r="M290" s="1">
        <v>177</v>
      </c>
      <c r="N290" s="1">
        <v>179</v>
      </c>
      <c r="O290" s="1">
        <v>161</v>
      </c>
      <c r="P290" s="1">
        <v>147</v>
      </c>
      <c r="Q290" s="1">
        <v>146</v>
      </c>
      <c r="R290" s="7">
        <f t="shared" si="8"/>
        <v>2187</v>
      </c>
      <c r="T290" s="4"/>
    </row>
    <row r="291" spans="1:20">
      <c r="A291" s="13" t="s">
        <v>684</v>
      </c>
      <c r="B291" s="13" t="s">
        <v>586</v>
      </c>
      <c r="C291" s="13" t="s">
        <v>415</v>
      </c>
      <c r="D291" s="13" t="s">
        <v>416</v>
      </c>
      <c r="E291" s="1">
        <v>49</v>
      </c>
      <c r="F291" s="1">
        <v>69</v>
      </c>
      <c r="G291" s="1">
        <v>59</v>
      </c>
      <c r="H291" s="1">
        <v>63</v>
      </c>
      <c r="I291" s="1">
        <v>54</v>
      </c>
      <c r="J291" s="1">
        <v>68</v>
      </c>
      <c r="K291" s="1">
        <v>64</v>
      </c>
      <c r="L291" s="1">
        <v>69</v>
      </c>
      <c r="M291" s="1">
        <v>52</v>
      </c>
      <c r="N291" s="1">
        <v>45</v>
      </c>
      <c r="O291" s="1">
        <v>31</v>
      </c>
      <c r="P291" s="1">
        <v>17</v>
      </c>
      <c r="Q291" s="1">
        <v>0</v>
      </c>
      <c r="R291" s="7">
        <f t="shared" si="8"/>
        <v>640</v>
      </c>
      <c r="T291" s="4"/>
    </row>
    <row r="292" spans="1:20">
      <c r="A292" s="13" t="s">
        <v>684</v>
      </c>
      <c r="B292" s="13" t="s">
        <v>586</v>
      </c>
      <c r="C292" s="13" t="s">
        <v>417</v>
      </c>
      <c r="D292" s="13" t="s">
        <v>632</v>
      </c>
      <c r="E292" s="1">
        <v>102</v>
      </c>
      <c r="F292" s="1">
        <v>128</v>
      </c>
      <c r="G292" s="1">
        <v>118</v>
      </c>
      <c r="H292" s="1">
        <v>121</v>
      </c>
      <c r="I292" s="1">
        <v>109</v>
      </c>
      <c r="J292" s="1">
        <v>131</v>
      </c>
      <c r="K292" s="1">
        <v>129</v>
      </c>
      <c r="L292" s="1">
        <v>119</v>
      </c>
      <c r="M292" s="1">
        <v>105</v>
      </c>
      <c r="N292" s="1">
        <v>95</v>
      </c>
      <c r="O292" s="1">
        <v>53</v>
      </c>
      <c r="P292" s="1">
        <v>47</v>
      </c>
      <c r="Q292" s="1">
        <v>0</v>
      </c>
      <c r="R292" s="7">
        <f t="shared" si="8"/>
        <v>1257</v>
      </c>
      <c r="T292" s="4"/>
    </row>
    <row r="293" spans="1:20">
      <c r="A293" s="13" t="s">
        <v>684</v>
      </c>
      <c r="B293" s="13" t="s">
        <v>586</v>
      </c>
      <c r="C293" s="13" t="s">
        <v>418</v>
      </c>
      <c r="D293" s="13" t="s">
        <v>419</v>
      </c>
      <c r="E293" s="1">
        <v>16</v>
      </c>
      <c r="F293" s="1">
        <v>18</v>
      </c>
      <c r="G293" s="1">
        <v>16</v>
      </c>
      <c r="H293" s="1">
        <v>11</v>
      </c>
      <c r="I293" s="1">
        <v>13</v>
      </c>
      <c r="J293" s="1">
        <v>12</v>
      </c>
      <c r="K293" s="1">
        <v>8</v>
      </c>
      <c r="L293" s="1">
        <v>10</v>
      </c>
      <c r="M293" s="1">
        <v>0</v>
      </c>
      <c r="N293" s="1">
        <v>0</v>
      </c>
      <c r="O293" s="1">
        <v>0</v>
      </c>
      <c r="P293" s="1">
        <v>0</v>
      </c>
      <c r="Q293" s="1">
        <v>0</v>
      </c>
      <c r="R293" s="7">
        <f t="shared" si="8"/>
        <v>104</v>
      </c>
      <c r="T293" s="4"/>
    </row>
    <row r="294" spans="1:20">
      <c r="A294" s="13" t="s">
        <v>684</v>
      </c>
      <c r="B294" s="13" t="s">
        <v>586</v>
      </c>
      <c r="C294" s="13" t="s">
        <v>681</v>
      </c>
      <c r="D294" s="13" t="s">
        <v>479</v>
      </c>
      <c r="E294" s="1">
        <v>31</v>
      </c>
      <c r="F294" s="1">
        <v>35</v>
      </c>
      <c r="G294" s="1">
        <v>33</v>
      </c>
      <c r="H294" s="1">
        <v>24</v>
      </c>
      <c r="I294" s="1">
        <v>26</v>
      </c>
      <c r="J294" s="1">
        <v>25</v>
      </c>
      <c r="K294" s="1">
        <v>31</v>
      </c>
      <c r="L294" s="1">
        <v>26</v>
      </c>
      <c r="M294" s="1">
        <v>13</v>
      </c>
      <c r="N294" s="1">
        <v>0</v>
      </c>
      <c r="O294" s="1">
        <v>0</v>
      </c>
      <c r="P294" s="1">
        <v>0</v>
      </c>
      <c r="Q294" s="1">
        <v>0</v>
      </c>
      <c r="R294" s="7">
        <f t="shared" si="8"/>
        <v>244</v>
      </c>
      <c r="T294" s="4"/>
    </row>
    <row r="295" spans="1:20">
      <c r="A295" s="13" t="s">
        <v>684</v>
      </c>
      <c r="B295" s="13" t="s">
        <v>587</v>
      </c>
      <c r="C295" s="13" t="s">
        <v>420</v>
      </c>
      <c r="D295" s="13" t="s">
        <v>421</v>
      </c>
      <c r="E295" s="1">
        <v>64</v>
      </c>
      <c r="F295" s="1">
        <v>63</v>
      </c>
      <c r="G295" s="1">
        <v>64</v>
      </c>
      <c r="H295" s="1">
        <v>63</v>
      </c>
      <c r="I295" s="1">
        <v>69</v>
      </c>
      <c r="J295" s="1">
        <v>69</v>
      </c>
      <c r="K295" s="1">
        <v>76</v>
      </c>
      <c r="L295" s="1">
        <v>75</v>
      </c>
      <c r="M295" s="1">
        <v>75</v>
      </c>
      <c r="N295" s="1">
        <v>86</v>
      </c>
      <c r="O295" s="1">
        <v>83</v>
      </c>
      <c r="P295" s="1">
        <v>87</v>
      </c>
      <c r="Q295" s="1">
        <v>81</v>
      </c>
      <c r="R295" s="7">
        <f t="shared" si="8"/>
        <v>955</v>
      </c>
      <c r="T295" s="4"/>
    </row>
    <row r="296" spans="1:20">
      <c r="A296" s="13" t="s">
        <v>684</v>
      </c>
      <c r="B296" s="13" t="s">
        <v>587</v>
      </c>
      <c r="C296" s="13" t="s">
        <v>422</v>
      </c>
      <c r="D296" s="13" t="s">
        <v>423</v>
      </c>
      <c r="E296" s="1">
        <v>104</v>
      </c>
      <c r="F296" s="1">
        <v>105</v>
      </c>
      <c r="G296" s="1">
        <v>105</v>
      </c>
      <c r="H296" s="1">
        <v>98</v>
      </c>
      <c r="I296" s="1">
        <v>108</v>
      </c>
      <c r="J296" s="1">
        <v>105</v>
      </c>
      <c r="K296" s="1">
        <v>104</v>
      </c>
      <c r="L296" s="1">
        <v>109</v>
      </c>
      <c r="M296" s="1">
        <v>109</v>
      </c>
      <c r="N296" s="1">
        <v>110</v>
      </c>
      <c r="O296" s="1">
        <v>104</v>
      </c>
      <c r="P296" s="1">
        <v>94</v>
      </c>
      <c r="Q296" s="1">
        <v>83</v>
      </c>
      <c r="R296" s="7">
        <f t="shared" si="8"/>
        <v>1338</v>
      </c>
      <c r="T296" s="4"/>
    </row>
    <row r="297" spans="1:20">
      <c r="A297" s="13" t="s">
        <v>684</v>
      </c>
      <c r="B297" s="13" t="s">
        <v>588</v>
      </c>
      <c r="C297" s="13" t="s">
        <v>424</v>
      </c>
      <c r="D297" s="13" t="s">
        <v>425</v>
      </c>
      <c r="E297" s="1">
        <v>32</v>
      </c>
      <c r="F297" s="1">
        <v>39</v>
      </c>
      <c r="G297" s="1">
        <v>33</v>
      </c>
      <c r="H297" s="1">
        <v>38</v>
      </c>
      <c r="I297" s="1">
        <v>38</v>
      </c>
      <c r="J297" s="1">
        <v>39</v>
      </c>
      <c r="K297" s="1">
        <v>75</v>
      </c>
      <c r="L297" s="1">
        <v>78</v>
      </c>
      <c r="M297" s="1">
        <v>78</v>
      </c>
      <c r="N297" s="1">
        <v>0</v>
      </c>
      <c r="O297" s="1">
        <v>0</v>
      </c>
      <c r="P297" s="1">
        <v>0</v>
      </c>
      <c r="Q297" s="1">
        <v>0</v>
      </c>
      <c r="R297" s="7">
        <f t="shared" si="8"/>
        <v>450</v>
      </c>
      <c r="T297" s="4"/>
    </row>
    <row r="298" spans="1:20">
      <c r="A298" s="13" t="s">
        <v>684</v>
      </c>
      <c r="B298" s="13" t="s">
        <v>588</v>
      </c>
      <c r="C298" s="13" t="s">
        <v>426</v>
      </c>
      <c r="D298" s="13" t="s">
        <v>427</v>
      </c>
      <c r="E298" s="1">
        <v>0</v>
      </c>
      <c r="F298" s="1">
        <v>0</v>
      </c>
      <c r="G298" s="1">
        <v>0</v>
      </c>
      <c r="H298" s="1">
        <v>69</v>
      </c>
      <c r="I298" s="1">
        <v>69</v>
      </c>
      <c r="J298" s="1">
        <v>69</v>
      </c>
      <c r="K298" s="1">
        <v>68</v>
      </c>
      <c r="L298" s="1">
        <v>68</v>
      </c>
      <c r="M298" s="1">
        <v>68</v>
      </c>
      <c r="N298" s="1">
        <v>0</v>
      </c>
      <c r="O298" s="1">
        <v>0</v>
      </c>
      <c r="P298" s="1">
        <v>0</v>
      </c>
      <c r="Q298" s="1">
        <v>0</v>
      </c>
      <c r="R298" s="7">
        <f t="shared" si="8"/>
        <v>411</v>
      </c>
      <c r="T298" s="4"/>
    </row>
    <row r="299" spans="1:20">
      <c r="A299" s="13" t="s">
        <v>684</v>
      </c>
      <c r="B299" s="13" t="s">
        <v>588</v>
      </c>
      <c r="C299" s="13" t="s">
        <v>428</v>
      </c>
      <c r="D299" s="13" t="s">
        <v>429</v>
      </c>
      <c r="E299" s="1">
        <v>77</v>
      </c>
      <c r="F299" s="1">
        <v>80</v>
      </c>
      <c r="G299" s="1">
        <v>82</v>
      </c>
      <c r="H299" s="1">
        <v>74</v>
      </c>
      <c r="I299" s="1">
        <v>70</v>
      </c>
      <c r="J299" s="1">
        <v>63</v>
      </c>
      <c r="K299" s="1">
        <v>48</v>
      </c>
      <c r="L299" s="1">
        <v>45</v>
      </c>
      <c r="M299" s="1">
        <v>60</v>
      </c>
      <c r="N299" s="1">
        <v>0</v>
      </c>
      <c r="O299" s="1">
        <v>0</v>
      </c>
      <c r="P299" s="1">
        <v>0</v>
      </c>
      <c r="Q299" s="1">
        <v>0</v>
      </c>
      <c r="R299" s="7">
        <f t="shared" ref="R299" si="11">SUM(E299:Q299)</f>
        <v>599</v>
      </c>
      <c r="T299" s="4"/>
    </row>
    <row r="300" spans="1:20">
      <c r="A300" s="13" t="s">
        <v>684</v>
      </c>
      <c r="B300" s="13" t="s">
        <v>588</v>
      </c>
      <c r="C300" s="13" t="s">
        <v>430</v>
      </c>
      <c r="D300" s="13" t="s">
        <v>431</v>
      </c>
      <c r="E300" s="1">
        <v>120</v>
      </c>
      <c r="F300" s="1">
        <v>122</v>
      </c>
      <c r="G300" s="1">
        <v>121</v>
      </c>
      <c r="H300" s="1">
        <v>123</v>
      </c>
      <c r="I300" s="1">
        <v>125</v>
      </c>
      <c r="J300" s="1">
        <v>126</v>
      </c>
      <c r="K300" s="1">
        <v>132</v>
      </c>
      <c r="L300" s="1">
        <v>135</v>
      </c>
      <c r="M300" s="1">
        <v>132</v>
      </c>
      <c r="N300" s="1">
        <v>140</v>
      </c>
      <c r="O300" s="1">
        <v>139</v>
      </c>
      <c r="P300" s="1">
        <v>134</v>
      </c>
      <c r="Q300" s="1">
        <v>116</v>
      </c>
      <c r="R300" s="7">
        <f t="shared" si="8"/>
        <v>1665</v>
      </c>
      <c r="T300" s="4"/>
    </row>
    <row r="301" spans="1:20">
      <c r="A301" s="13" t="s">
        <v>684</v>
      </c>
      <c r="B301" s="13" t="s">
        <v>588</v>
      </c>
      <c r="C301" s="13" t="s">
        <v>432</v>
      </c>
      <c r="D301" s="13" t="s">
        <v>433</v>
      </c>
      <c r="E301" s="1">
        <v>81</v>
      </c>
      <c r="F301" s="1">
        <v>81</v>
      </c>
      <c r="G301" s="1">
        <v>94</v>
      </c>
      <c r="H301" s="1">
        <v>96</v>
      </c>
      <c r="I301" s="1">
        <v>98</v>
      </c>
      <c r="J301" s="1">
        <v>102</v>
      </c>
      <c r="K301" s="1">
        <v>102</v>
      </c>
      <c r="L301" s="1">
        <v>101</v>
      </c>
      <c r="M301" s="1">
        <v>100</v>
      </c>
      <c r="N301" s="1">
        <v>105</v>
      </c>
      <c r="O301" s="1">
        <v>105</v>
      </c>
      <c r="P301" s="1">
        <v>104</v>
      </c>
      <c r="Q301" s="1">
        <v>95</v>
      </c>
      <c r="R301" s="7">
        <f t="shared" si="8"/>
        <v>1264</v>
      </c>
      <c r="T301" s="4"/>
    </row>
    <row r="302" spans="1:20">
      <c r="A302" s="13" t="s">
        <v>684</v>
      </c>
      <c r="B302" s="13" t="s">
        <v>588</v>
      </c>
      <c r="C302" s="13" t="s">
        <v>434</v>
      </c>
      <c r="D302" s="13" t="s">
        <v>435</v>
      </c>
      <c r="E302" s="1">
        <v>0</v>
      </c>
      <c r="F302" s="1">
        <v>0</v>
      </c>
      <c r="G302" s="1">
        <v>0</v>
      </c>
      <c r="H302" s="1">
        <v>0</v>
      </c>
      <c r="I302" s="1">
        <v>0</v>
      </c>
      <c r="J302" s="1">
        <v>0</v>
      </c>
      <c r="K302" s="1">
        <v>0</v>
      </c>
      <c r="L302" s="1">
        <v>0</v>
      </c>
      <c r="M302" s="1">
        <v>0</v>
      </c>
      <c r="N302" s="1">
        <v>149</v>
      </c>
      <c r="O302" s="1">
        <v>142</v>
      </c>
      <c r="P302" s="1">
        <v>135</v>
      </c>
      <c r="Q302" s="1">
        <v>126</v>
      </c>
      <c r="R302" s="7">
        <f t="shared" si="8"/>
        <v>552</v>
      </c>
      <c r="T302" s="4"/>
    </row>
    <row r="303" spans="1:20">
      <c r="A303" s="13" t="s">
        <v>684</v>
      </c>
      <c r="B303" s="13" t="s">
        <v>588</v>
      </c>
      <c r="C303" s="13" t="s">
        <v>436</v>
      </c>
      <c r="D303" s="13" t="s">
        <v>633</v>
      </c>
      <c r="E303" s="1">
        <v>100</v>
      </c>
      <c r="F303" s="1">
        <v>76</v>
      </c>
      <c r="G303" s="1">
        <v>85</v>
      </c>
      <c r="H303" s="1">
        <v>79</v>
      </c>
      <c r="I303" s="1">
        <v>78</v>
      </c>
      <c r="J303" s="1">
        <v>68</v>
      </c>
      <c r="K303" s="1">
        <v>67</v>
      </c>
      <c r="L303" s="1">
        <v>60</v>
      </c>
      <c r="M303" s="1">
        <v>56</v>
      </c>
      <c r="N303" s="1">
        <v>0</v>
      </c>
      <c r="O303" s="1">
        <v>0</v>
      </c>
      <c r="P303" s="1">
        <v>0</v>
      </c>
      <c r="Q303" s="1">
        <v>0</v>
      </c>
      <c r="R303" s="7">
        <f t="shared" si="8"/>
        <v>669</v>
      </c>
      <c r="T303" s="4"/>
    </row>
    <row r="304" spans="1:20">
      <c r="A304" s="13" t="s">
        <v>684</v>
      </c>
      <c r="B304" s="13" t="s">
        <v>588</v>
      </c>
      <c r="C304" s="13" t="s">
        <v>437</v>
      </c>
      <c r="D304" s="13" t="s">
        <v>438</v>
      </c>
      <c r="E304" s="1">
        <v>16</v>
      </c>
      <c r="F304" s="1">
        <v>16</v>
      </c>
      <c r="G304" s="1">
        <v>15</v>
      </c>
      <c r="H304" s="1">
        <v>16</v>
      </c>
      <c r="I304" s="1">
        <v>17</v>
      </c>
      <c r="J304" s="1">
        <v>16</v>
      </c>
      <c r="K304" s="1">
        <v>16</v>
      </c>
      <c r="L304" s="1">
        <v>16</v>
      </c>
      <c r="M304" s="1">
        <v>11</v>
      </c>
      <c r="N304" s="1">
        <v>0</v>
      </c>
      <c r="O304" s="1">
        <v>0</v>
      </c>
      <c r="P304" s="1">
        <v>0</v>
      </c>
      <c r="Q304" s="1">
        <v>0</v>
      </c>
      <c r="R304" s="7">
        <f t="shared" si="8"/>
        <v>139</v>
      </c>
      <c r="T304" s="4"/>
    </row>
    <row r="305" spans="1:20">
      <c r="A305" s="13" t="s">
        <v>684</v>
      </c>
      <c r="B305" s="13" t="s">
        <v>588</v>
      </c>
      <c r="C305" s="13" t="s">
        <v>439</v>
      </c>
      <c r="D305" s="13" t="s">
        <v>440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65</v>
      </c>
      <c r="L305" s="1">
        <v>78</v>
      </c>
      <c r="M305" s="1">
        <v>98</v>
      </c>
      <c r="N305" s="1">
        <v>73</v>
      </c>
      <c r="O305" s="1">
        <v>70</v>
      </c>
      <c r="P305" s="1">
        <v>85</v>
      </c>
      <c r="Q305" s="1">
        <v>65</v>
      </c>
      <c r="R305" s="7">
        <f t="shared" si="8"/>
        <v>534</v>
      </c>
      <c r="T305" s="4"/>
    </row>
    <row r="306" spans="1:20">
      <c r="A306" s="13" t="s">
        <v>684</v>
      </c>
      <c r="B306" s="13" t="s">
        <v>588</v>
      </c>
      <c r="C306" s="13" t="s">
        <v>441</v>
      </c>
      <c r="D306" s="13" t="s">
        <v>634</v>
      </c>
      <c r="E306" s="1">
        <v>132</v>
      </c>
      <c r="F306" s="1">
        <v>120</v>
      </c>
      <c r="G306" s="1">
        <v>88</v>
      </c>
      <c r="H306" s="1">
        <v>94</v>
      </c>
      <c r="I306" s="1">
        <v>81</v>
      </c>
      <c r="J306" s="1">
        <v>75</v>
      </c>
      <c r="K306" s="1">
        <v>69</v>
      </c>
      <c r="L306" s="1">
        <v>34</v>
      </c>
      <c r="M306" s="1">
        <v>42</v>
      </c>
      <c r="N306" s="1">
        <v>0</v>
      </c>
      <c r="O306" s="1">
        <v>0</v>
      </c>
      <c r="P306" s="1">
        <v>0</v>
      </c>
      <c r="Q306" s="1">
        <v>0</v>
      </c>
      <c r="R306" s="7">
        <f t="shared" si="8"/>
        <v>735</v>
      </c>
      <c r="T306" s="4"/>
    </row>
    <row r="307" spans="1:20">
      <c r="A307" s="13" t="s">
        <v>684</v>
      </c>
      <c r="B307" s="13" t="s">
        <v>588</v>
      </c>
      <c r="C307" s="13" t="s">
        <v>442</v>
      </c>
      <c r="D307" s="13" t="s">
        <v>635</v>
      </c>
      <c r="E307" s="1">
        <v>80</v>
      </c>
      <c r="F307" s="1">
        <v>81</v>
      </c>
      <c r="G307" s="1">
        <v>80</v>
      </c>
      <c r="H307" s="1">
        <v>82</v>
      </c>
      <c r="I307" s="1">
        <v>88</v>
      </c>
      <c r="J307" s="1">
        <v>89</v>
      </c>
      <c r="K307" s="1">
        <v>100</v>
      </c>
      <c r="L307" s="1">
        <v>100</v>
      </c>
      <c r="M307" s="1">
        <v>99</v>
      </c>
      <c r="N307" s="1">
        <v>0</v>
      </c>
      <c r="O307" s="1">
        <v>0</v>
      </c>
      <c r="P307" s="1">
        <v>0</v>
      </c>
      <c r="Q307" s="1">
        <v>0</v>
      </c>
      <c r="R307" s="7">
        <f t="shared" si="8"/>
        <v>799</v>
      </c>
      <c r="T307" s="4"/>
    </row>
    <row r="308" spans="1:20">
      <c r="A308" s="13" t="s">
        <v>684</v>
      </c>
      <c r="B308" s="13" t="s">
        <v>588</v>
      </c>
      <c r="C308" s="13" t="s">
        <v>443</v>
      </c>
      <c r="D308" s="13" t="s">
        <v>444</v>
      </c>
      <c r="E308" s="1">
        <v>138</v>
      </c>
      <c r="F308" s="1">
        <v>140</v>
      </c>
      <c r="G308" s="1">
        <v>137</v>
      </c>
      <c r="H308" s="1">
        <v>136</v>
      </c>
      <c r="I308" s="1">
        <v>137</v>
      </c>
      <c r="J308" s="1">
        <v>136</v>
      </c>
      <c r="K308" s="1">
        <v>130</v>
      </c>
      <c r="L308" s="1">
        <v>260</v>
      </c>
      <c r="M308" s="1">
        <v>235</v>
      </c>
      <c r="N308" s="1">
        <v>167</v>
      </c>
      <c r="O308" s="1">
        <v>118</v>
      </c>
      <c r="P308" s="1">
        <v>95</v>
      </c>
      <c r="Q308" s="1">
        <v>89</v>
      </c>
      <c r="R308" s="7">
        <f t="shared" si="8"/>
        <v>1918</v>
      </c>
      <c r="T308" s="4"/>
    </row>
    <row r="309" spans="1:20">
      <c r="A309" s="13" t="s">
        <v>684</v>
      </c>
      <c r="B309" s="13" t="s">
        <v>588</v>
      </c>
      <c r="C309" s="13" t="s">
        <v>445</v>
      </c>
      <c r="D309" s="13" t="s">
        <v>446</v>
      </c>
      <c r="E309" s="1">
        <v>0</v>
      </c>
      <c r="F309" s="1">
        <v>0</v>
      </c>
      <c r="G309" s="1">
        <v>0</v>
      </c>
      <c r="H309" s="1">
        <v>0</v>
      </c>
      <c r="I309" s="1">
        <v>0</v>
      </c>
      <c r="J309" s="1">
        <v>0</v>
      </c>
      <c r="K309" s="1">
        <v>0</v>
      </c>
      <c r="L309" s="1">
        <v>0</v>
      </c>
      <c r="M309" s="1">
        <v>0</v>
      </c>
      <c r="N309" s="1">
        <v>127</v>
      </c>
      <c r="O309" s="1">
        <v>104</v>
      </c>
      <c r="P309" s="1">
        <v>101</v>
      </c>
      <c r="Q309" s="1">
        <v>74</v>
      </c>
      <c r="R309" s="7">
        <f t="shared" si="8"/>
        <v>406</v>
      </c>
      <c r="T309" s="4"/>
    </row>
    <row r="310" spans="1:20">
      <c r="A310" s="13" t="s">
        <v>684</v>
      </c>
      <c r="B310" s="13" t="s">
        <v>588</v>
      </c>
      <c r="C310" s="13" t="s">
        <v>447</v>
      </c>
      <c r="D310" s="13" t="s">
        <v>448</v>
      </c>
      <c r="E310" s="1">
        <v>78</v>
      </c>
      <c r="F310" s="1">
        <v>69</v>
      </c>
      <c r="G310" s="1">
        <v>73</v>
      </c>
      <c r="H310" s="1">
        <v>82</v>
      </c>
      <c r="I310" s="1">
        <v>70</v>
      </c>
      <c r="J310" s="1">
        <v>77</v>
      </c>
      <c r="K310" s="1">
        <v>77</v>
      </c>
      <c r="L310" s="1">
        <v>66</v>
      </c>
      <c r="M310" s="1">
        <v>66</v>
      </c>
      <c r="N310" s="1">
        <v>0</v>
      </c>
      <c r="O310" s="1">
        <v>0</v>
      </c>
      <c r="P310" s="1">
        <v>0</v>
      </c>
      <c r="Q310" s="1">
        <v>0</v>
      </c>
      <c r="R310" s="7">
        <f t="shared" si="8"/>
        <v>658</v>
      </c>
      <c r="T310" s="4"/>
    </row>
    <row r="311" spans="1:20">
      <c r="A311" s="13" t="s">
        <v>684</v>
      </c>
      <c r="B311" s="13" t="s">
        <v>588</v>
      </c>
      <c r="C311" s="13" t="s">
        <v>449</v>
      </c>
      <c r="D311" s="13" t="s">
        <v>636</v>
      </c>
      <c r="E311" s="1">
        <v>66</v>
      </c>
      <c r="F311" s="1">
        <v>93</v>
      </c>
      <c r="G311" s="1">
        <v>74</v>
      </c>
      <c r="H311" s="1">
        <v>63</v>
      </c>
      <c r="I311" s="1">
        <v>72</v>
      </c>
      <c r="J311" s="1">
        <v>63</v>
      </c>
      <c r="K311" s="1">
        <v>50</v>
      </c>
      <c r="L311" s="1">
        <v>60</v>
      </c>
      <c r="M311" s="1">
        <v>47</v>
      </c>
      <c r="N311" s="1">
        <v>0</v>
      </c>
      <c r="O311" s="1">
        <v>0</v>
      </c>
      <c r="P311" s="1">
        <v>0</v>
      </c>
      <c r="Q311" s="1">
        <v>0</v>
      </c>
      <c r="R311" s="7">
        <f t="shared" si="8"/>
        <v>588</v>
      </c>
      <c r="T311" s="4"/>
    </row>
    <row r="312" spans="1:20">
      <c r="A312" s="13" t="s">
        <v>684</v>
      </c>
      <c r="B312" s="13" t="s">
        <v>588</v>
      </c>
      <c r="C312" s="13" t="s">
        <v>450</v>
      </c>
      <c r="D312" s="13" t="s">
        <v>451</v>
      </c>
      <c r="E312" s="1">
        <v>72</v>
      </c>
      <c r="F312" s="1">
        <v>80</v>
      </c>
      <c r="G312" s="1">
        <v>84</v>
      </c>
      <c r="H312" s="1">
        <v>88</v>
      </c>
      <c r="I312" s="1">
        <v>88</v>
      </c>
      <c r="J312" s="1">
        <v>88</v>
      </c>
      <c r="K312" s="1">
        <v>88</v>
      </c>
      <c r="L312" s="1">
        <v>88</v>
      </c>
      <c r="M312" s="1">
        <v>84</v>
      </c>
      <c r="N312" s="1">
        <v>0</v>
      </c>
      <c r="O312" s="1">
        <v>0</v>
      </c>
      <c r="P312" s="1">
        <v>0</v>
      </c>
      <c r="Q312" s="1">
        <v>0</v>
      </c>
      <c r="R312" s="7">
        <f t="shared" si="8"/>
        <v>760</v>
      </c>
      <c r="T312" s="4"/>
    </row>
    <row r="313" spans="1:20">
      <c r="A313" s="13" t="s">
        <v>684</v>
      </c>
      <c r="B313" s="13" t="s">
        <v>589</v>
      </c>
      <c r="C313" s="13" t="s">
        <v>452</v>
      </c>
      <c r="D313" s="13" t="s">
        <v>453</v>
      </c>
      <c r="E313" s="1">
        <v>6</v>
      </c>
      <c r="F313" s="1">
        <v>9</v>
      </c>
      <c r="G313" s="1">
        <v>6</v>
      </c>
      <c r="H313" s="1">
        <v>5</v>
      </c>
      <c r="I313" s="1">
        <v>4</v>
      </c>
      <c r="J313" s="1">
        <v>10</v>
      </c>
      <c r="K313" s="1">
        <v>13</v>
      </c>
      <c r="L313" s="1">
        <v>13</v>
      </c>
      <c r="M313" s="1">
        <v>19</v>
      </c>
      <c r="N313" s="1">
        <v>13</v>
      </c>
      <c r="O313" s="1">
        <v>16</v>
      </c>
      <c r="P313" s="1">
        <v>16</v>
      </c>
      <c r="Q313" s="1">
        <v>11</v>
      </c>
      <c r="R313" s="7">
        <f t="shared" si="8"/>
        <v>141</v>
      </c>
      <c r="T313" s="4"/>
    </row>
    <row r="314" spans="1:20">
      <c r="A314" s="13" t="s">
        <v>684</v>
      </c>
      <c r="B314" s="13" t="s">
        <v>588</v>
      </c>
      <c r="C314" s="13" t="s">
        <v>454</v>
      </c>
      <c r="D314" s="13" t="s">
        <v>637</v>
      </c>
      <c r="E314" s="1">
        <v>47</v>
      </c>
      <c r="F314" s="1">
        <v>57</v>
      </c>
      <c r="G314" s="1">
        <v>63</v>
      </c>
      <c r="H314" s="1">
        <v>57</v>
      </c>
      <c r="I314" s="1">
        <v>57</v>
      </c>
      <c r="J314" s="1">
        <v>59</v>
      </c>
      <c r="K314" s="1">
        <v>48</v>
      </c>
      <c r="L314" s="1">
        <v>48</v>
      </c>
      <c r="M314" s="1">
        <v>46</v>
      </c>
      <c r="N314" s="1">
        <v>0</v>
      </c>
      <c r="O314" s="1">
        <v>0</v>
      </c>
      <c r="P314" s="1">
        <v>0</v>
      </c>
      <c r="Q314" s="1">
        <v>0</v>
      </c>
      <c r="R314" s="7">
        <f t="shared" si="8"/>
        <v>482</v>
      </c>
      <c r="T314" s="4"/>
    </row>
    <row r="315" spans="1:20">
      <c r="A315" s="13" t="s">
        <v>684</v>
      </c>
      <c r="B315" s="13" t="s">
        <v>588</v>
      </c>
      <c r="C315" s="13" t="s">
        <v>455</v>
      </c>
      <c r="D315" s="13" t="s">
        <v>638</v>
      </c>
      <c r="E315" s="1">
        <v>0</v>
      </c>
      <c r="F315" s="1">
        <v>0</v>
      </c>
      <c r="G315" s="1">
        <v>0</v>
      </c>
      <c r="H315" s="1">
        <v>0</v>
      </c>
      <c r="I315" s="1">
        <v>0</v>
      </c>
      <c r="J315" s="1">
        <v>0</v>
      </c>
      <c r="K315" s="1">
        <v>0</v>
      </c>
      <c r="L315" s="1">
        <v>0</v>
      </c>
      <c r="M315" s="1">
        <v>0</v>
      </c>
      <c r="N315" s="1">
        <v>126</v>
      </c>
      <c r="O315" s="1">
        <v>71</v>
      </c>
      <c r="P315" s="1">
        <v>69</v>
      </c>
      <c r="Q315" s="1">
        <v>21</v>
      </c>
      <c r="R315" s="7">
        <f t="shared" si="8"/>
        <v>287</v>
      </c>
      <c r="T315" s="4"/>
    </row>
    <row r="316" spans="1:20">
      <c r="A316" s="13" t="s">
        <v>684</v>
      </c>
      <c r="B316" s="13" t="s">
        <v>588</v>
      </c>
      <c r="C316" s="13" t="s">
        <v>456</v>
      </c>
      <c r="D316" s="13" t="s">
        <v>457</v>
      </c>
      <c r="E316" s="1">
        <v>64</v>
      </c>
      <c r="F316" s="1">
        <v>76</v>
      </c>
      <c r="G316" s="1">
        <v>85</v>
      </c>
      <c r="H316" s="1">
        <v>80</v>
      </c>
      <c r="I316" s="1">
        <v>76</v>
      </c>
      <c r="J316" s="1">
        <v>83</v>
      </c>
      <c r="K316" s="1">
        <v>79</v>
      </c>
      <c r="L316" s="1">
        <v>59</v>
      </c>
      <c r="M316" s="1">
        <v>56</v>
      </c>
      <c r="N316" s="1">
        <v>0</v>
      </c>
      <c r="O316" s="1">
        <v>0</v>
      </c>
      <c r="P316" s="1">
        <v>0</v>
      </c>
      <c r="Q316" s="1">
        <v>0</v>
      </c>
      <c r="R316" s="7">
        <f t="shared" si="8"/>
        <v>658</v>
      </c>
      <c r="T316" s="4"/>
    </row>
    <row r="317" spans="1:20">
      <c r="A317" s="13" t="s">
        <v>684</v>
      </c>
      <c r="B317" s="13" t="s">
        <v>588</v>
      </c>
      <c r="C317" s="13" t="s">
        <v>458</v>
      </c>
      <c r="D317" s="13" t="s">
        <v>459</v>
      </c>
      <c r="E317" s="1">
        <v>249</v>
      </c>
      <c r="F317" s="1">
        <v>221</v>
      </c>
      <c r="G317" s="1">
        <v>203</v>
      </c>
      <c r="H317" s="1">
        <v>227</v>
      </c>
      <c r="I317" s="1">
        <v>287</v>
      </c>
      <c r="J317" s="1">
        <v>318</v>
      </c>
      <c r="K317" s="1">
        <v>394</v>
      </c>
      <c r="L317" s="1">
        <v>470</v>
      </c>
      <c r="M317" s="1">
        <v>512</v>
      </c>
      <c r="N317" s="1">
        <v>314</v>
      </c>
      <c r="O317" s="1">
        <v>302</v>
      </c>
      <c r="P317" s="1">
        <v>245</v>
      </c>
      <c r="Q317" s="1">
        <v>0</v>
      </c>
      <c r="R317" s="7">
        <f t="shared" si="8"/>
        <v>3742</v>
      </c>
      <c r="T317" s="4"/>
    </row>
    <row r="318" spans="1:20">
      <c r="A318" s="13" t="s">
        <v>684</v>
      </c>
      <c r="B318" s="13" t="s">
        <v>588</v>
      </c>
      <c r="C318" s="13" t="s">
        <v>460</v>
      </c>
      <c r="D318" s="13" t="s">
        <v>461</v>
      </c>
      <c r="E318" s="1">
        <v>85</v>
      </c>
      <c r="F318" s="1">
        <v>98</v>
      </c>
      <c r="G318" s="1">
        <v>82</v>
      </c>
      <c r="H318" s="1">
        <v>89</v>
      </c>
      <c r="I318" s="1">
        <v>84</v>
      </c>
      <c r="J318" s="1">
        <v>81</v>
      </c>
      <c r="K318" s="1">
        <v>75</v>
      </c>
      <c r="L318" s="1">
        <v>72</v>
      </c>
      <c r="M318" s="1">
        <v>53</v>
      </c>
      <c r="N318" s="1">
        <v>0</v>
      </c>
      <c r="O318" s="1">
        <v>0</v>
      </c>
      <c r="P318" s="1">
        <v>0</v>
      </c>
      <c r="Q318" s="1">
        <v>0</v>
      </c>
      <c r="R318" s="7">
        <f t="shared" si="8"/>
        <v>719</v>
      </c>
      <c r="T318" s="4"/>
    </row>
    <row r="319" spans="1:20">
      <c r="A319" s="13" t="s">
        <v>684</v>
      </c>
      <c r="B319" s="13" t="s">
        <v>588</v>
      </c>
      <c r="C319" s="13" t="s">
        <v>462</v>
      </c>
      <c r="D319" s="13" t="s">
        <v>639</v>
      </c>
      <c r="E319" s="1">
        <v>94</v>
      </c>
      <c r="F319" s="1">
        <v>119</v>
      </c>
      <c r="G319" s="1">
        <v>85</v>
      </c>
      <c r="H319" s="1">
        <v>94</v>
      </c>
      <c r="I319" s="1">
        <v>95</v>
      </c>
      <c r="J319" s="1">
        <v>101</v>
      </c>
      <c r="K319" s="1">
        <v>71</v>
      </c>
      <c r="L319" s="1">
        <v>60</v>
      </c>
      <c r="M319" s="1">
        <v>62</v>
      </c>
      <c r="N319" s="1">
        <v>0</v>
      </c>
      <c r="O319" s="1">
        <v>0</v>
      </c>
      <c r="P319" s="1">
        <v>0</v>
      </c>
      <c r="Q319" s="1">
        <v>0</v>
      </c>
      <c r="R319" s="7">
        <f t="shared" si="8"/>
        <v>781</v>
      </c>
      <c r="T319" s="4"/>
    </row>
    <row r="320" spans="1:20">
      <c r="A320" s="13" t="s">
        <v>684</v>
      </c>
      <c r="B320" s="13" t="s">
        <v>588</v>
      </c>
      <c r="C320" s="13" t="s">
        <v>463</v>
      </c>
      <c r="D320" s="13" t="s">
        <v>640</v>
      </c>
      <c r="E320" s="1">
        <v>48</v>
      </c>
      <c r="F320" s="1">
        <v>41</v>
      </c>
      <c r="G320" s="1">
        <v>60</v>
      </c>
      <c r="H320" s="1">
        <v>48</v>
      </c>
      <c r="I320" s="1">
        <v>36</v>
      </c>
      <c r="J320" s="1">
        <v>44</v>
      </c>
      <c r="K320" s="1">
        <v>43</v>
      </c>
      <c r="L320" s="1">
        <v>33</v>
      </c>
      <c r="M320" s="1">
        <v>18</v>
      </c>
      <c r="N320" s="1">
        <v>0</v>
      </c>
      <c r="O320" s="1">
        <v>0</v>
      </c>
      <c r="P320" s="1">
        <v>0</v>
      </c>
      <c r="Q320" s="1">
        <v>0</v>
      </c>
      <c r="R320" s="7">
        <f t="shared" si="8"/>
        <v>371</v>
      </c>
      <c r="T320" s="4"/>
    </row>
    <row r="321" spans="1:20">
      <c r="A321" s="13" t="s">
        <v>684</v>
      </c>
      <c r="B321" s="13" t="s">
        <v>588</v>
      </c>
      <c r="C321" s="13" t="s">
        <v>464</v>
      </c>
      <c r="D321" s="13" t="s">
        <v>718</v>
      </c>
      <c r="E321" s="1">
        <v>71</v>
      </c>
      <c r="F321" s="1">
        <v>72</v>
      </c>
      <c r="G321" s="1">
        <v>87</v>
      </c>
      <c r="H321" s="1">
        <v>62</v>
      </c>
      <c r="I321" s="1">
        <v>76</v>
      </c>
      <c r="J321" s="1">
        <v>53</v>
      </c>
      <c r="K321" s="1">
        <v>56</v>
      </c>
      <c r="L321" s="1">
        <v>54</v>
      </c>
      <c r="M321" s="1">
        <v>36</v>
      </c>
      <c r="N321" s="1">
        <v>0</v>
      </c>
      <c r="O321" s="1">
        <v>0</v>
      </c>
      <c r="P321" s="1">
        <v>0</v>
      </c>
      <c r="Q321" s="1">
        <v>0</v>
      </c>
      <c r="R321" s="7">
        <f t="shared" si="8"/>
        <v>567</v>
      </c>
      <c r="T321" s="4"/>
    </row>
    <row r="322" spans="1:20">
      <c r="A322" s="13" t="s">
        <v>684</v>
      </c>
      <c r="B322" s="13" t="s">
        <v>588</v>
      </c>
      <c r="C322" s="13" t="s">
        <v>465</v>
      </c>
      <c r="D322" s="13" t="s">
        <v>641</v>
      </c>
      <c r="E322" s="1">
        <v>121</v>
      </c>
      <c r="F322" s="1">
        <v>125</v>
      </c>
      <c r="G322" s="1">
        <v>118</v>
      </c>
      <c r="H322" s="1">
        <v>96</v>
      </c>
      <c r="I322" s="1">
        <v>50</v>
      </c>
      <c r="J322" s="1">
        <v>53</v>
      </c>
      <c r="K322" s="1">
        <v>44</v>
      </c>
      <c r="L322" s="1">
        <v>0</v>
      </c>
      <c r="M322" s="1">
        <v>0</v>
      </c>
      <c r="N322" s="1">
        <v>0</v>
      </c>
      <c r="O322" s="1">
        <v>0</v>
      </c>
      <c r="P322" s="1">
        <v>0</v>
      </c>
      <c r="Q322" s="1">
        <v>0</v>
      </c>
      <c r="R322" s="7">
        <f t="shared" ref="R322:R338" si="12">SUM(E322:Q322)</f>
        <v>607</v>
      </c>
      <c r="T322" s="4"/>
    </row>
    <row r="323" spans="1:20">
      <c r="A323" s="13" t="s">
        <v>684</v>
      </c>
      <c r="B323" s="13" t="s">
        <v>588</v>
      </c>
      <c r="C323" s="13" t="s">
        <v>466</v>
      </c>
      <c r="D323" s="13" t="s">
        <v>719</v>
      </c>
      <c r="E323" s="1">
        <v>88</v>
      </c>
      <c r="F323" s="1">
        <v>107</v>
      </c>
      <c r="G323" s="1">
        <v>147</v>
      </c>
      <c r="H323" s="1">
        <v>187</v>
      </c>
      <c r="I323" s="1">
        <v>163</v>
      </c>
      <c r="J323" s="1">
        <v>154</v>
      </c>
      <c r="K323" s="1">
        <v>133</v>
      </c>
      <c r="L323" s="1">
        <v>105</v>
      </c>
      <c r="M323" s="1">
        <v>0</v>
      </c>
      <c r="N323" s="1">
        <v>0</v>
      </c>
      <c r="O323" s="1">
        <v>0</v>
      </c>
      <c r="P323" s="1">
        <v>0</v>
      </c>
      <c r="Q323" s="1">
        <v>0</v>
      </c>
      <c r="R323" s="7">
        <f t="shared" si="12"/>
        <v>1084</v>
      </c>
      <c r="T323" s="4"/>
    </row>
    <row r="324" spans="1:20">
      <c r="A324" s="13" t="s">
        <v>684</v>
      </c>
      <c r="B324" s="13" t="s">
        <v>590</v>
      </c>
      <c r="C324" s="13" t="s">
        <v>467</v>
      </c>
      <c r="D324" s="13" t="s">
        <v>468</v>
      </c>
      <c r="E324" s="1">
        <v>31</v>
      </c>
      <c r="F324" s="1">
        <v>35</v>
      </c>
      <c r="G324" s="1">
        <v>34</v>
      </c>
      <c r="H324" s="1">
        <v>30</v>
      </c>
      <c r="I324" s="1">
        <v>33</v>
      </c>
      <c r="J324" s="1">
        <v>34</v>
      </c>
      <c r="K324" s="1">
        <v>29</v>
      </c>
      <c r="L324" s="1">
        <v>16</v>
      </c>
      <c r="M324" s="1">
        <v>28</v>
      </c>
      <c r="N324" s="1">
        <v>0</v>
      </c>
      <c r="O324" s="1">
        <v>0</v>
      </c>
      <c r="P324" s="1">
        <v>0</v>
      </c>
      <c r="Q324" s="1">
        <v>0</v>
      </c>
      <c r="R324" s="7">
        <f t="shared" si="12"/>
        <v>270</v>
      </c>
      <c r="T324" s="4"/>
    </row>
    <row r="325" spans="1:20">
      <c r="A325" s="13" t="s">
        <v>684</v>
      </c>
      <c r="B325" s="13" t="s">
        <v>591</v>
      </c>
      <c r="C325" s="13" t="s">
        <v>469</v>
      </c>
      <c r="D325" s="13" t="s">
        <v>470</v>
      </c>
      <c r="E325" s="1">
        <v>20</v>
      </c>
      <c r="F325" s="1">
        <v>19</v>
      </c>
      <c r="G325" s="1">
        <v>18</v>
      </c>
      <c r="H325" s="1">
        <v>18</v>
      </c>
      <c r="I325" s="1">
        <v>21</v>
      </c>
      <c r="J325" s="1">
        <v>21</v>
      </c>
      <c r="K325" s="1">
        <v>15</v>
      </c>
      <c r="L325" s="1">
        <v>23</v>
      </c>
      <c r="M325" s="1">
        <v>9</v>
      </c>
      <c r="N325" s="1">
        <v>0</v>
      </c>
      <c r="O325" s="1">
        <v>0</v>
      </c>
      <c r="P325" s="1">
        <v>0</v>
      </c>
      <c r="Q325" s="1">
        <v>0</v>
      </c>
      <c r="R325" s="7">
        <f t="shared" si="12"/>
        <v>164</v>
      </c>
      <c r="T325" s="4"/>
    </row>
    <row r="326" spans="1:20">
      <c r="A326" s="13" t="s">
        <v>684</v>
      </c>
      <c r="B326" s="13" t="s">
        <v>592</v>
      </c>
      <c r="C326" s="13" t="s">
        <v>471</v>
      </c>
      <c r="D326" s="13" t="s">
        <v>472</v>
      </c>
      <c r="E326" s="1">
        <v>28</v>
      </c>
      <c r="F326" s="1">
        <v>29</v>
      </c>
      <c r="G326" s="1">
        <v>33</v>
      </c>
      <c r="H326" s="1">
        <v>32</v>
      </c>
      <c r="I326" s="1">
        <v>35</v>
      </c>
      <c r="J326" s="1">
        <v>29</v>
      </c>
      <c r="K326" s="1">
        <v>28</v>
      </c>
      <c r="L326" s="1">
        <v>26</v>
      </c>
      <c r="M326" s="1">
        <v>23</v>
      </c>
      <c r="N326" s="1">
        <v>0</v>
      </c>
      <c r="O326" s="1">
        <v>0</v>
      </c>
      <c r="P326" s="1">
        <v>0</v>
      </c>
      <c r="Q326" s="1">
        <v>0</v>
      </c>
      <c r="R326" s="7">
        <f t="shared" si="12"/>
        <v>263</v>
      </c>
      <c r="T326" s="4"/>
    </row>
    <row r="327" spans="1:20">
      <c r="A327" s="13" t="s">
        <v>684</v>
      </c>
      <c r="B327" s="13" t="s">
        <v>592</v>
      </c>
      <c r="C327" s="13" t="s">
        <v>473</v>
      </c>
      <c r="D327" s="13" t="s">
        <v>642</v>
      </c>
      <c r="E327" s="1">
        <v>39</v>
      </c>
      <c r="F327" s="1">
        <v>51</v>
      </c>
      <c r="G327" s="1">
        <v>52</v>
      </c>
      <c r="H327" s="1">
        <v>69</v>
      </c>
      <c r="I327" s="1">
        <v>51</v>
      </c>
      <c r="J327" s="1">
        <v>63</v>
      </c>
      <c r="K327" s="1">
        <v>76</v>
      </c>
      <c r="L327" s="1">
        <v>60</v>
      </c>
      <c r="M327" s="1">
        <v>65</v>
      </c>
      <c r="N327" s="1">
        <v>71</v>
      </c>
      <c r="O327" s="1">
        <v>70</v>
      </c>
      <c r="P327" s="1">
        <v>53</v>
      </c>
      <c r="Q327" s="1">
        <v>47</v>
      </c>
      <c r="R327" s="7">
        <f t="shared" si="12"/>
        <v>767</v>
      </c>
      <c r="T327" s="4"/>
    </row>
    <row r="328" spans="1:20">
      <c r="A328" s="13" t="s">
        <v>684</v>
      </c>
      <c r="B328" s="13" t="s">
        <v>592</v>
      </c>
      <c r="C328" s="13" t="s">
        <v>474</v>
      </c>
      <c r="D328" s="13" t="s">
        <v>643</v>
      </c>
      <c r="E328" s="1">
        <v>73</v>
      </c>
      <c r="F328" s="1">
        <v>74</v>
      </c>
      <c r="G328" s="1">
        <v>57</v>
      </c>
      <c r="H328" s="1">
        <v>53</v>
      </c>
      <c r="I328" s="1">
        <v>46</v>
      </c>
      <c r="J328" s="1">
        <v>0</v>
      </c>
      <c r="K328" s="1">
        <v>0</v>
      </c>
      <c r="L328" s="1">
        <v>0</v>
      </c>
      <c r="M328" s="1">
        <v>0</v>
      </c>
      <c r="N328" s="1">
        <v>0</v>
      </c>
      <c r="O328" s="1">
        <v>0</v>
      </c>
      <c r="P328" s="1">
        <v>0</v>
      </c>
      <c r="Q328" s="1">
        <v>0</v>
      </c>
      <c r="R328" s="7">
        <f t="shared" si="12"/>
        <v>303</v>
      </c>
      <c r="T328" s="4"/>
    </row>
    <row r="329" spans="1:20">
      <c r="A329" s="13" t="s">
        <v>684</v>
      </c>
      <c r="B329" s="13" t="s">
        <v>594</v>
      </c>
      <c r="C329" s="13" t="s">
        <v>475</v>
      </c>
      <c r="D329" s="13" t="s">
        <v>476</v>
      </c>
      <c r="E329" s="1">
        <v>100</v>
      </c>
      <c r="F329" s="1">
        <v>106</v>
      </c>
      <c r="G329" s="1">
        <v>101</v>
      </c>
      <c r="H329" s="1">
        <v>112</v>
      </c>
      <c r="I329" s="1">
        <v>113</v>
      </c>
      <c r="J329" s="1">
        <v>115</v>
      </c>
      <c r="K329" s="1">
        <v>122</v>
      </c>
      <c r="L329" s="1">
        <v>98</v>
      </c>
      <c r="M329" s="1">
        <v>95</v>
      </c>
      <c r="N329" s="1">
        <v>72</v>
      </c>
      <c r="O329" s="1">
        <v>67</v>
      </c>
      <c r="P329" s="1">
        <v>71</v>
      </c>
      <c r="Q329" s="1">
        <v>51</v>
      </c>
      <c r="R329" s="7">
        <f t="shared" si="12"/>
        <v>1223</v>
      </c>
      <c r="T329" s="4"/>
    </row>
    <row r="330" spans="1:20">
      <c r="A330" s="13" t="s">
        <v>684</v>
      </c>
      <c r="B330" s="13" t="s">
        <v>594</v>
      </c>
      <c r="C330" s="13" t="s">
        <v>477</v>
      </c>
      <c r="D330" s="13" t="s">
        <v>478</v>
      </c>
      <c r="E330" s="1">
        <v>46</v>
      </c>
      <c r="F330" s="1">
        <v>60</v>
      </c>
      <c r="G330" s="1">
        <v>44</v>
      </c>
      <c r="H330" s="1">
        <v>77</v>
      </c>
      <c r="I330" s="1">
        <v>60</v>
      </c>
      <c r="J330" s="1">
        <v>66</v>
      </c>
      <c r="K330" s="1">
        <v>61</v>
      </c>
      <c r="L330" s="1">
        <v>64</v>
      </c>
      <c r="M330" s="1">
        <v>65</v>
      </c>
      <c r="N330" s="1">
        <v>46</v>
      </c>
      <c r="O330" s="1">
        <v>57</v>
      </c>
      <c r="P330" s="1">
        <v>51</v>
      </c>
      <c r="Q330" s="1">
        <v>37</v>
      </c>
      <c r="R330" s="7">
        <f t="shared" si="12"/>
        <v>734</v>
      </c>
      <c r="T330" s="4"/>
    </row>
    <row r="331" spans="1:20">
      <c r="A331" s="13" t="s">
        <v>686</v>
      </c>
      <c r="B331" s="13" t="s">
        <v>484</v>
      </c>
      <c r="C331" s="13" t="s">
        <v>116</v>
      </c>
      <c r="D331" s="13" t="s">
        <v>644</v>
      </c>
      <c r="E331" s="1">
        <v>54</v>
      </c>
      <c r="F331" s="1">
        <v>59</v>
      </c>
      <c r="G331" s="1">
        <v>44</v>
      </c>
      <c r="H331" s="1">
        <v>57</v>
      </c>
      <c r="I331" s="1">
        <v>36</v>
      </c>
      <c r="J331" s="1">
        <v>46</v>
      </c>
      <c r="K331" s="1">
        <v>0</v>
      </c>
      <c r="L331" s="1">
        <v>0</v>
      </c>
      <c r="M331" s="1">
        <v>0</v>
      </c>
      <c r="N331" s="1">
        <v>0</v>
      </c>
      <c r="O331" s="1">
        <v>0</v>
      </c>
      <c r="P331" s="1">
        <v>0</v>
      </c>
      <c r="Q331" s="1">
        <v>0</v>
      </c>
      <c r="R331" s="7">
        <f t="shared" si="12"/>
        <v>296</v>
      </c>
      <c r="T331" s="4"/>
    </row>
    <row r="332" spans="1:20">
      <c r="A332" s="13" t="s">
        <v>686</v>
      </c>
      <c r="B332" s="13" t="s">
        <v>490</v>
      </c>
      <c r="C332" s="13" t="s">
        <v>117</v>
      </c>
      <c r="D332" s="13" t="s">
        <v>118</v>
      </c>
      <c r="E332" s="1">
        <v>0</v>
      </c>
      <c r="F332" s="1">
        <v>0</v>
      </c>
      <c r="G332" s="1">
        <v>0</v>
      </c>
      <c r="H332" s="1">
        <v>17</v>
      </c>
      <c r="I332" s="1">
        <v>38</v>
      </c>
      <c r="J332" s="1">
        <v>30</v>
      </c>
      <c r="K332" s="1">
        <v>0</v>
      </c>
      <c r="L332" s="1">
        <v>0</v>
      </c>
      <c r="M332" s="1">
        <v>0</v>
      </c>
      <c r="N332" s="1">
        <v>0</v>
      </c>
      <c r="O332" s="1">
        <v>0</v>
      </c>
      <c r="P332" s="1">
        <v>0</v>
      </c>
      <c r="Q332" s="1">
        <v>0</v>
      </c>
      <c r="R332" s="7">
        <f t="shared" si="12"/>
        <v>85</v>
      </c>
      <c r="T332" s="4"/>
    </row>
    <row r="333" spans="1:20">
      <c r="A333" s="13" t="s">
        <v>686</v>
      </c>
      <c r="B333" s="13" t="s">
        <v>506</v>
      </c>
      <c r="C333" s="13" t="s">
        <v>119</v>
      </c>
      <c r="D333" s="13" t="s">
        <v>120</v>
      </c>
      <c r="E333" s="1">
        <v>0</v>
      </c>
      <c r="F333" s="1">
        <v>0</v>
      </c>
      <c r="G333" s="1">
        <v>0</v>
      </c>
      <c r="H333" s="1">
        <v>0</v>
      </c>
      <c r="I333" s="1">
        <v>0</v>
      </c>
      <c r="J333" s="1">
        <v>0</v>
      </c>
      <c r="K333" s="1">
        <v>16</v>
      </c>
      <c r="L333" s="1">
        <v>25</v>
      </c>
      <c r="M333" s="1">
        <v>23</v>
      </c>
      <c r="N333" s="1">
        <v>0</v>
      </c>
      <c r="O333" s="1">
        <v>0</v>
      </c>
      <c r="P333" s="1">
        <v>0</v>
      </c>
      <c r="Q333" s="1">
        <v>0</v>
      </c>
      <c r="R333" s="7">
        <f t="shared" si="12"/>
        <v>64</v>
      </c>
      <c r="T333" s="4"/>
    </row>
    <row r="334" spans="1:20">
      <c r="A334" s="13" t="s">
        <v>686</v>
      </c>
      <c r="B334" s="13" t="s">
        <v>552</v>
      </c>
      <c r="C334" s="13" t="s">
        <v>121</v>
      </c>
      <c r="D334" s="13" t="s">
        <v>645</v>
      </c>
      <c r="E334" s="1">
        <v>26</v>
      </c>
      <c r="F334" s="1">
        <v>23</v>
      </c>
      <c r="G334" s="1">
        <v>13</v>
      </c>
      <c r="H334" s="1">
        <v>22</v>
      </c>
      <c r="I334" s="1">
        <v>25</v>
      </c>
      <c r="J334" s="1">
        <v>15</v>
      </c>
      <c r="K334" s="1">
        <v>0</v>
      </c>
      <c r="L334" s="1">
        <v>0</v>
      </c>
      <c r="M334" s="1">
        <v>0</v>
      </c>
      <c r="N334" s="1">
        <v>0</v>
      </c>
      <c r="O334" s="1">
        <v>0</v>
      </c>
      <c r="P334" s="1">
        <v>0</v>
      </c>
      <c r="Q334" s="1">
        <v>0</v>
      </c>
      <c r="R334" s="7">
        <f t="shared" si="12"/>
        <v>124</v>
      </c>
      <c r="T334" s="4"/>
    </row>
    <row r="335" spans="1:20">
      <c r="A335" s="13" t="s">
        <v>686</v>
      </c>
      <c r="B335" s="13" t="s">
        <v>557</v>
      </c>
      <c r="C335" s="13" t="s">
        <v>122</v>
      </c>
      <c r="D335" s="13" t="s">
        <v>123</v>
      </c>
      <c r="E335" s="1">
        <v>13</v>
      </c>
      <c r="F335" s="1">
        <v>14</v>
      </c>
      <c r="G335" s="1">
        <v>19</v>
      </c>
      <c r="H335" s="1">
        <v>13</v>
      </c>
      <c r="I335" s="1">
        <v>16</v>
      </c>
      <c r="J335" s="1">
        <v>18</v>
      </c>
      <c r="K335" s="1">
        <v>22</v>
      </c>
      <c r="L335" s="1">
        <v>25</v>
      </c>
      <c r="M335" s="1">
        <v>21</v>
      </c>
      <c r="N335" s="1">
        <v>0</v>
      </c>
      <c r="O335" s="1">
        <v>0</v>
      </c>
      <c r="P335" s="1">
        <v>0</v>
      </c>
      <c r="Q335" s="1">
        <v>0</v>
      </c>
      <c r="R335" s="7">
        <f t="shared" si="12"/>
        <v>161</v>
      </c>
      <c r="T335" s="4"/>
    </row>
    <row r="336" spans="1:20">
      <c r="A336" s="13" t="s">
        <v>686</v>
      </c>
      <c r="B336" s="13" t="s">
        <v>565</v>
      </c>
      <c r="C336" s="13" t="s">
        <v>124</v>
      </c>
      <c r="D336" s="13" t="s">
        <v>125</v>
      </c>
      <c r="E336" s="1">
        <v>32</v>
      </c>
      <c r="F336" s="1">
        <v>37</v>
      </c>
      <c r="G336" s="1">
        <v>25</v>
      </c>
      <c r="H336" s="1">
        <v>0</v>
      </c>
      <c r="I336" s="1">
        <v>0</v>
      </c>
      <c r="J336" s="1">
        <v>0</v>
      </c>
      <c r="K336" s="1">
        <v>0</v>
      </c>
      <c r="L336" s="1">
        <v>0</v>
      </c>
      <c r="M336" s="1">
        <v>0</v>
      </c>
      <c r="N336" s="1">
        <v>0</v>
      </c>
      <c r="O336" s="1">
        <v>0</v>
      </c>
      <c r="P336" s="1">
        <v>0</v>
      </c>
      <c r="Q336" s="1">
        <v>0</v>
      </c>
      <c r="R336" s="7">
        <f t="shared" si="12"/>
        <v>94</v>
      </c>
      <c r="T336" s="4"/>
    </row>
    <row r="337" spans="1:20">
      <c r="A337" s="13" t="s">
        <v>686</v>
      </c>
      <c r="B337" s="13" t="s">
        <v>566</v>
      </c>
      <c r="C337" s="13" t="s">
        <v>126</v>
      </c>
      <c r="D337" s="13" t="s">
        <v>646</v>
      </c>
      <c r="E337" s="1">
        <v>15</v>
      </c>
      <c r="F337" s="1">
        <v>13</v>
      </c>
      <c r="G337" s="1">
        <v>19</v>
      </c>
      <c r="H337" s="1">
        <v>17</v>
      </c>
      <c r="I337" s="1">
        <v>23</v>
      </c>
      <c r="J337" s="1">
        <v>21</v>
      </c>
      <c r="K337" s="1">
        <v>0</v>
      </c>
      <c r="L337" s="1">
        <v>0</v>
      </c>
      <c r="M337" s="1">
        <v>0</v>
      </c>
      <c r="N337" s="1">
        <v>0</v>
      </c>
      <c r="O337" s="1">
        <v>0</v>
      </c>
      <c r="P337" s="1">
        <v>0</v>
      </c>
      <c r="Q337" s="1">
        <v>0</v>
      </c>
      <c r="R337" s="7">
        <f t="shared" si="12"/>
        <v>108</v>
      </c>
      <c r="T337" s="4"/>
    </row>
    <row r="338" spans="1:20">
      <c r="A338" s="13" t="s">
        <v>687</v>
      </c>
      <c r="B338" s="13" t="s">
        <v>549</v>
      </c>
      <c r="C338" s="13" t="s">
        <v>127</v>
      </c>
      <c r="D338" s="13" t="s">
        <v>720</v>
      </c>
      <c r="E338" s="1">
        <v>0</v>
      </c>
      <c r="F338" s="1">
        <v>0</v>
      </c>
      <c r="G338" s="1">
        <v>0</v>
      </c>
      <c r="H338" s="1">
        <v>0</v>
      </c>
      <c r="I338" s="1">
        <v>0</v>
      </c>
      <c r="J338" s="1">
        <v>0</v>
      </c>
      <c r="K338" s="1">
        <v>0</v>
      </c>
      <c r="L338" s="1">
        <v>0</v>
      </c>
      <c r="M338" s="1">
        <v>0</v>
      </c>
      <c r="N338" s="1">
        <v>37</v>
      </c>
      <c r="O338" s="1">
        <v>31</v>
      </c>
      <c r="P338" s="1">
        <v>24</v>
      </c>
      <c r="Q338" s="1">
        <v>48</v>
      </c>
      <c r="R338" s="7">
        <f t="shared" si="12"/>
        <v>140</v>
      </c>
      <c r="T338" s="4"/>
    </row>
    <row r="339" spans="1:20" ht="13.8" thickBot="1">
      <c r="A339" s="8"/>
      <c r="B339" s="8"/>
      <c r="C339" s="8"/>
      <c r="D339" s="9" t="s">
        <v>661</v>
      </c>
      <c r="E339" s="10">
        <f>SUM(E124:E338)</f>
        <v>13480</v>
      </c>
      <c r="F339" s="10">
        <f>SUM(F124:F338)</f>
        <v>13627</v>
      </c>
      <c r="G339" s="10">
        <f>SUM(G124:G338)</f>
        <v>13413</v>
      </c>
      <c r="H339" s="10">
        <f>SUM(H124:H338)</f>
        <v>13626</v>
      </c>
      <c r="I339" s="10">
        <f>SUM(I124:I338)</f>
        <v>13093</v>
      </c>
      <c r="J339" s="10">
        <f>SUM(J124:J338)</f>
        <v>13174</v>
      </c>
      <c r="K339" s="10">
        <f>SUM(K124:K338)</f>
        <v>14195</v>
      </c>
      <c r="L339" s="10">
        <f>SUM(L124:L338)</f>
        <v>13977</v>
      </c>
      <c r="M339" s="10">
        <f>SUM(M124:M338)</f>
        <v>13287</v>
      </c>
      <c r="N339" s="10">
        <f>SUM(N124:N338)</f>
        <v>10011</v>
      </c>
      <c r="O339" s="10">
        <f>SUM(O124:O338)</f>
        <v>8756</v>
      </c>
      <c r="P339" s="10">
        <f>SUM(P124:P338)</f>
        <v>7667</v>
      </c>
      <c r="Q339" s="10">
        <f>SUM(Q124:Q338)</f>
        <v>6132</v>
      </c>
      <c r="R339" s="10">
        <f>SUM(R124:R338)</f>
        <v>154438</v>
      </c>
      <c r="S339" s="30"/>
    </row>
    <row r="340" spans="1:20" ht="14.4" thickTop="1" thickBot="1">
      <c r="A340" s="14"/>
      <c r="B340" s="14"/>
      <c r="C340" s="14"/>
      <c r="D340" s="9" t="s">
        <v>722</v>
      </c>
      <c r="E340" s="31">
        <f>E122+E339</f>
        <v>110318</v>
      </c>
      <c r="F340" s="31">
        <f>F122+F339</f>
        <v>113477</v>
      </c>
      <c r="G340" s="31">
        <f>G122+G339</f>
        <v>115563</v>
      </c>
      <c r="H340" s="31">
        <f>H122+H339</f>
        <v>119139</v>
      </c>
      <c r="I340" s="31">
        <f>I122+I339</f>
        <v>113467</v>
      </c>
      <c r="J340" s="31">
        <f>J122+J339</f>
        <v>116159</v>
      </c>
      <c r="K340" s="31">
        <f>K122+K339</f>
        <v>116210</v>
      </c>
      <c r="L340" s="31">
        <f>L122+L339</f>
        <v>117188</v>
      </c>
      <c r="M340" s="31">
        <f>M122+M339</f>
        <v>117716</v>
      </c>
      <c r="N340" s="31">
        <f>N122+N339</f>
        <v>133896</v>
      </c>
      <c r="O340" s="31">
        <f>O122+O339</f>
        <v>124642</v>
      </c>
      <c r="P340" s="31">
        <f>P122+P339</f>
        <v>117164</v>
      </c>
      <c r="Q340" s="31">
        <f>Q122+Q339</f>
        <v>111064</v>
      </c>
      <c r="R340" s="38">
        <f>R122+R339</f>
        <v>1526003</v>
      </c>
      <c r="S340" s="30"/>
    </row>
    <row r="341" spans="1:20" ht="14.4" thickTop="1"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</row>
    <row r="342" spans="1:20">
      <c r="A342" s="36" t="s">
        <v>721</v>
      </c>
    </row>
    <row r="343" spans="1:20">
      <c r="A343" s="13" t="s">
        <v>684</v>
      </c>
      <c r="B343" s="13" t="s">
        <v>529</v>
      </c>
      <c r="C343" s="13" t="s">
        <v>688</v>
      </c>
      <c r="D343" s="13" t="s">
        <v>689</v>
      </c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7">
        <v>224</v>
      </c>
      <c r="T343" s="4"/>
    </row>
    <row r="344" spans="1:20">
      <c r="A344" s="13" t="s">
        <v>684</v>
      </c>
      <c r="B344" s="13" t="s">
        <v>483</v>
      </c>
      <c r="C344" s="13" t="s">
        <v>690</v>
      </c>
      <c r="D344" s="13" t="s">
        <v>691</v>
      </c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7">
        <v>520</v>
      </c>
      <c r="T344" s="4"/>
    </row>
    <row r="345" spans="1:20">
      <c r="A345" s="13" t="s">
        <v>684</v>
      </c>
      <c r="B345" s="13" t="s">
        <v>484</v>
      </c>
      <c r="C345" s="13" t="s">
        <v>692</v>
      </c>
      <c r="D345" s="13" t="s">
        <v>693</v>
      </c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7">
        <v>100</v>
      </c>
      <c r="T345" s="4"/>
    </row>
    <row r="346" spans="1:20">
      <c r="A346" s="13" t="s">
        <v>684</v>
      </c>
      <c r="B346" s="13" t="s">
        <v>490</v>
      </c>
      <c r="C346" s="13" t="s">
        <v>694</v>
      </c>
      <c r="D346" s="13" t="s">
        <v>695</v>
      </c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7">
        <v>645</v>
      </c>
      <c r="T346" s="4"/>
    </row>
    <row r="347" spans="1:20">
      <c r="A347" s="13" t="s">
        <v>684</v>
      </c>
      <c r="B347" s="13" t="s">
        <v>490</v>
      </c>
      <c r="C347" s="13" t="s">
        <v>696</v>
      </c>
      <c r="D347" s="13" t="s">
        <v>697</v>
      </c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7">
        <v>144</v>
      </c>
      <c r="T347" s="4"/>
    </row>
    <row r="348" spans="1:20">
      <c r="A348" s="13" t="s">
        <v>684</v>
      </c>
      <c r="B348" s="13" t="s">
        <v>552</v>
      </c>
      <c r="C348" s="13" t="s">
        <v>698</v>
      </c>
      <c r="D348" s="13" t="s">
        <v>699</v>
      </c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7">
        <v>300</v>
      </c>
      <c r="T348" s="4"/>
    </row>
    <row r="349" spans="1:20">
      <c r="A349" s="13" t="s">
        <v>684</v>
      </c>
      <c r="B349" s="13" t="s">
        <v>552</v>
      </c>
      <c r="C349" s="13" t="s">
        <v>700</v>
      </c>
      <c r="D349" s="13" t="s">
        <v>701</v>
      </c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7">
        <v>132</v>
      </c>
      <c r="T349" s="4"/>
    </row>
    <row r="350" spans="1:20">
      <c r="A350" s="13" t="s">
        <v>684</v>
      </c>
      <c r="B350" s="13" t="s">
        <v>560</v>
      </c>
      <c r="C350" s="13" t="s">
        <v>702</v>
      </c>
      <c r="D350" s="13" t="s">
        <v>703</v>
      </c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7">
        <v>400</v>
      </c>
      <c r="T350" s="4"/>
    </row>
    <row r="351" spans="1:20">
      <c r="A351" s="13" t="s">
        <v>684</v>
      </c>
      <c r="B351" s="13" t="s">
        <v>587</v>
      </c>
      <c r="C351" s="13" t="s">
        <v>704</v>
      </c>
      <c r="D351" s="13" t="s">
        <v>705</v>
      </c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7">
        <v>125</v>
      </c>
      <c r="T351" s="4"/>
    </row>
    <row r="352" spans="1:20">
      <c r="A352" s="13" t="s">
        <v>684</v>
      </c>
      <c r="B352" s="13" t="s">
        <v>588</v>
      </c>
      <c r="C352" s="13" t="s">
        <v>706</v>
      </c>
      <c r="D352" s="13" t="s">
        <v>707</v>
      </c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7">
        <v>196</v>
      </c>
      <c r="T352" s="4"/>
    </row>
    <row r="353" spans="1:19" ht="13.8" thickBot="1">
      <c r="A353" s="8"/>
      <c r="B353" s="8"/>
      <c r="C353" s="8"/>
      <c r="D353" s="37" t="s">
        <v>1</v>
      </c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39">
        <f>SUM(R343:R352)</f>
        <v>2786</v>
      </c>
      <c r="S353" s="30"/>
    </row>
    <row r="354" spans="1:19" ht="14.4" thickTop="1" thickBot="1">
      <c r="D354" s="14"/>
    </row>
    <row r="355" spans="1:19" ht="14.4" thickTop="1" thickBot="1">
      <c r="A355" s="14"/>
      <c r="B355" s="14"/>
      <c r="C355" s="14"/>
      <c r="D355" s="51" t="s">
        <v>723</v>
      </c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8">
        <f>SUM(R340,R353)</f>
        <v>1528789</v>
      </c>
      <c r="S355" s="30"/>
    </row>
    <row r="356" spans="1:19" ht="13.8" thickTop="1"/>
  </sheetData>
  <mergeCells count="19">
    <mergeCell ref="A5:A6"/>
    <mergeCell ref="P5:P6"/>
    <mergeCell ref="Q5:Q6"/>
    <mergeCell ref="B5:B6"/>
    <mergeCell ref="C1:R2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R5:R6"/>
    <mergeCell ref="L5:L6"/>
    <mergeCell ref="M5:M6"/>
    <mergeCell ref="N5:N6"/>
    <mergeCell ref="O5:O6"/>
  </mergeCells>
  <printOptions horizontalCentered="1"/>
  <pageMargins left="0.25" right="0.25" top="0.28999999999999998" bottom="0.72" header="0.2" footer="0.25"/>
  <pageSetup scale="94" fitToHeight="10" orientation="landscape" r:id="rId1"/>
  <headerFooter alignWithMargins="0">
    <oddFooter>&amp;L&amp;"Arial,Italic"&amp;8Division of School Business Services
School Allotments Section
&amp;Z&amp;F&amp;A&amp;C &amp;R&amp;"Arial,Italic"&amp;8 2-15-2021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1292A-46B2-491F-B15E-A6FBA0CAAA72}">
  <sheetPr codeName="Sheet2">
    <tabColor rgb="FFFFFF00"/>
    <pageSetUpPr fitToPage="1"/>
  </sheetPr>
  <dimension ref="A1:U30"/>
  <sheetViews>
    <sheetView zoomScale="115" zoomScaleNormal="115" workbookViewId="0">
      <pane ySplit="2" topLeftCell="A3" activePane="bottomLeft" state="frozen"/>
      <selection pane="bottomLeft" activeCell="O36" sqref="O36:O37"/>
    </sheetView>
  </sheetViews>
  <sheetFormatPr defaultRowHeight="13.2"/>
  <cols>
    <col min="1" max="1" width="5.44140625" style="3" customWidth="1"/>
    <col min="2" max="2" width="37.77734375" style="3" customWidth="1"/>
    <col min="3" max="3" width="7.5546875" style="3" customWidth="1"/>
    <col min="4" max="4" width="8.88671875" style="3" customWidth="1"/>
    <col min="5" max="5" width="7.44140625" style="3" customWidth="1"/>
    <col min="6" max="6" width="7.109375" style="3" customWidth="1"/>
    <col min="7" max="8" width="8.44140625" style="3" customWidth="1"/>
    <col min="9" max="9" width="8.88671875" style="3" customWidth="1"/>
    <col min="10" max="10" width="8.44140625" style="3" customWidth="1"/>
    <col min="11" max="12" width="7.88671875" style="3" customWidth="1"/>
    <col min="13" max="13" width="8.44140625" style="3" customWidth="1"/>
    <col min="14" max="14" width="7.44140625" style="3" customWidth="1"/>
    <col min="15" max="15" width="8.109375" style="3" customWidth="1"/>
    <col min="16" max="17" width="8.44140625" style="3" customWidth="1"/>
    <col min="18" max="18" width="10.6640625" style="2" bestFit="1" customWidth="1"/>
    <col min="19" max="19" width="11.5546875" style="2" customWidth="1"/>
    <col min="20" max="16384" width="8.88671875" style="2"/>
  </cols>
  <sheetData>
    <row r="1" spans="1:21" ht="13.35" customHeight="1">
      <c r="A1" s="41" t="s">
        <v>678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5"/>
    </row>
    <row r="2" spans="1:21" ht="13.35" customHeight="1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5"/>
    </row>
    <row r="3" spans="1:21">
      <c r="A3" s="6"/>
      <c r="B3" s="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7"/>
      <c r="Q3" s="7"/>
      <c r="R3" s="15" t="s">
        <v>675</v>
      </c>
      <c r="S3" s="16"/>
      <c r="T3" s="15"/>
      <c r="U3" s="15"/>
    </row>
    <row r="4" spans="1:21" ht="13.8" customHeight="1">
      <c r="A4" s="6"/>
      <c r="B4" s="6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7"/>
      <c r="Q4" s="7"/>
      <c r="S4" s="4"/>
    </row>
    <row r="5" spans="1:21">
      <c r="A5" s="6" t="s">
        <v>493</v>
      </c>
      <c r="B5" s="6" t="s">
        <v>670</v>
      </c>
      <c r="C5" s="1" t="e">
        <f>VLOOKUP(A5,#REF!,2,FALSE)</f>
        <v>#REF!</v>
      </c>
      <c r="D5" s="1" t="e">
        <f>VLOOKUP(A5,#REF!,3,FALSE)</f>
        <v>#REF!</v>
      </c>
      <c r="E5" s="1" t="e">
        <f>VLOOKUP(A5,#REF!,4,FALSE)</f>
        <v>#REF!</v>
      </c>
      <c r="F5" s="1" t="e">
        <f>VLOOKUP(A5,#REF!,5,FALSE)</f>
        <v>#REF!</v>
      </c>
      <c r="G5" s="1" t="e">
        <f>VLOOKUP(A5,#REF!,6,FALSE)</f>
        <v>#REF!</v>
      </c>
      <c r="H5" s="1" t="e">
        <f>VLOOKUP(A5,#REF!,7,FALSE)</f>
        <v>#REF!</v>
      </c>
      <c r="I5" s="1" t="e">
        <f>VLOOKUP(A5,#REF!,8,FALSE)</f>
        <v>#REF!</v>
      </c>
      <c r="J5" s="1" t="e">
        <f>VLOOKUP(A5,#REF!,9,FALSE)</f>
        <v>#REF!</v>
      </c>
      <c r="K5" s="1" t="e">
        <f>VLOOKUP(A5,#REF!,10,FALSE)</f>
        <v>#REF!</v>
      </c>
      <c r="L5" s="1" t="e">
        <f>VLOOKUP(A5,#REF!,11,FALSE)</f>
        <v>#REF!</v>
      </c>
      <c r="M5" s="1" t="e">
        <f>VLOOKUP(A5,#REF!,12,FALSE)</f>
        <v>#REF!</v>
      </c>
      <c r="N5" s="1" t="e">
        <f>VLOOKUP(A5,#REF!,13,FALSE)</f>
        <v>#REF!</v>
      </c>
      <c r="O5" s="1" t="e">
        <f>SUM(#REF!)</f>
        <v>#REF!</v>
      </c>
      <c r="P5" s="7" t="e">
        <f>SUM(C5:O5)</f>
        <v>#REF!</v>
      </c>
      <c r="Q5" s="7"/>
      <c r="R5" s="17">
        <v>1300</v>
      </c>
      <c r="S5" s="18" t="s">
        <v>667</v>
      </c>
    </row>
    <row r="6" spans="1:21">
      <c r="A6" s="6"/>
      <c r="B6" s="6" t="s">
        <v>666</v>
      </c>
      <c r="C6" s="19" t="e">
        <f>(C5/$P$5)+$R$6</f>
        <v>#REF!</v>
      </c>
      <c r="D6" s="19" t="e">
        <f t="shared" ref="D6:N6" si="0">(D5/$P$5)+$R$6</f>
        <v>#REF!</v>
      </c>
      <c r="E6" s="19" t="e">
        <f t="shared" si="0"/>
        <v>#REF!</v>
      </c>
      <c r="F6" s="19" t="e">
        <f t="shared" si="0"/>
        <v>#REF!</v>
      </c>
      <c r="G6" s="19" t="e">
        <f t="shared" si="0"/>
        <v>#REF!</v>
      </c>
      <c r="H6" s="19" t="e">
        <f t="shared" si="0"/>
        <v>#REF!</v>
      </c>
      <c r="I6" s="19" t="e">
        <f t="shared" si="0"/>
        <v>#REF!</v>
      </c>
      <c r="J6" s="19" t="e">
        <f t="shared" si="0"/>
        <v>#REF!</v>
      </c>
      <c r="K6" s="19" t="e">
        <f t="shared" si="0"/>
        <v>#REF!</v>
      </c>
      <c r="L6" s="19" t="e">
        <f t="shared" si="0"/>
        <v>#REF!</v>
      </c>
      <c r="M6" s="19" t="e">
        <f t="shared" si="0"/>
        <v>#REF!</v>
      </c>
      <c r="N6" s="19" t="e">
        <f t="shared" si="0"/>
        <v>#REF!</v>
      </c>
      <c r="O6" s="19" t="e">
        <f>(O5/$P$5)+$R$6</f>
        <v>#REF!</v>
      </c>
      <c r="P6" s="20" t="e">
        <f>SUM(C6:O6)</f>
        <v>#REF!</v>
      </c>
      <c r="Q6" s="20"/>
      <c r="R6" s="18">
        <v>-1.56E-5</v>
      </c>
      <c r="S6" s="21" t="s">
        <v>669</v>
      </c>
    </row>
    <row r="7" spans="1:21">
      <c r="A7" s="6"/>
      <c r="B7" s="6" t="s">
        <v>674</v>
      </c>
      <c r="C7" s="1" t="e">
        <f>ROUND($R$5*C6,0)</f>
        <v>#REF!</v>
      </c>
      <c r="D7" s="1" t="e">
        <f t="shared" ref="D7:O7" si="1">ROUND($R$5*D6,0)</f>
        <v>#REF!</v>
      </c>
      <c r="E7" s="1" t="e">
        <f t="shared" si="1"/>
        <v>#REF!</v>
      </c>
      <c r="F7" s="1" t="e">
        <f t="shared" si="1"/>
        <v>#REF!</v>
      </c>
      <c r="G7" s="1" t="e">
        <f t="shared" si="1"/>
        <v>#REF!</v>
      </c>
      <c r="H7" s="1" t="e">
        <f t="shared" si="1"/>
        <v>#REF!</v>
      </c>
      <c r="I7" s="1" t="e">
        <f t="shared" si="1"/>
        <v>#REF!</v>
      </c>
      <c r="J7" s="1" t="e">
        <f t="shared" si="1"/>
        <v>#REF!</v>
      </c>
      <c r="K7" s="1" t="e">
        <f t="shared" si="1"/>
        <v>#REF!</v>
      </c>
      <c r="L7" s="1" t="e">
        <f t="shared" si="1"/>
        <v>#REF!</v>
      </c>
      <c r="M7" s="1" t="e">
        <f t="shared" si="1"/>
        <v>#REF!</v>
      </c>
      <c r="N7" s="1" t="e">
        <f t="shared" si="1"/>
        <v>#REF!</v>
      </c>
      <c r="O7" s="1" t="e">
        <f t="shared" si="1"/>
        <v>#REF!</v>
      </c>
      <c r="P7" s="7" t="e">
        <f>SUM(C7:O7)</f>
        <v>#REF!</v>
      </c>
      <c r="Q7" s="7"/>
      <c r="R7" s="21" t="e">
        <f>R5-P7</f>
        <v>#REF!</v>
      </c>
      <c r="S7" s="21" t="s">
        <v>665</v>
      </c>
    </row>
    <row r="8" spans="1:21" s="27" customFormat="1">
      <c r="A8" s="22"/>
      <c r="B8" s="22" t="s">
        <v>671</v>
      </c>
      <c r="C8" s="23" t="e">
        <f>SUM(C5,C7)</f>
        <v>#REF!</v>
      </c>
      <c r="D8" s="23" t="e">
        <f t="shared" ref="D8:O8" si="2">SUM(D5,D7)</f>
        <v>#REF!</v>
      </c>
      <c r="E8" s="23" t="e">
        <f t="shared" si="2"/>
        <v>#REF!</v>
      </c>
      <c r="F8" s="23" t="e">
        <f t="shared" si="2"/>
        <v>#REF!</v>
      </c>
      <c r="G8" s="23" t="e">
        <f t="shared" si="2"/>
        <v>#REF!</v>
      </c>
      <c r="H8" s="23" t="e">
        <f t="shared" si="2"/>
        <v>#REF!</v>
      </c>
      <c r="I8" s="23" t="e">
        <f t="shared" si="2"/>
        <v>#REF!</v>
      </c>
      <c r="J8" s="23" t="e">
        <f t="shared" si="2"/>
        <v>#REF!</v>
      </c>
      <c r="K8" s="23" t="e">
        <f t="shared" si="2"/>
        <v>#REF!</v>
      </c>
      <c r="L8" s="23" t="e">
        <f t="shared" si="2"/>
        <v>#REF!</v>
      </c>
      <c r="M8" s="23" t="e">
        <f t="shared" si="2"/>
        <v>#REF!</v>
      </c>
      <c r="N8" s="23" t="e">
        <f t="shared" si="2"/>
        <v>#REF!</v>
      </c>
      <c r="O8" s="23" t="e">
        <f t="shared" si="2"/>
        <v>#REF!</v>
      </c>
      <c r="P8" s="24" t="e">
        <f>SUM(C8:O8)</f>
        <v>#REF!</v>
      </c>
      <c r="Q8" s="24"/>
      <c r="R8" s="25"/>
      <c r="S8" s="26"/>
    </row>
    <row r="9" spans="1:21">
      <c r="A9" s="6"/>
      <c r="B9" s="6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7"/>
      <c r="Q9" s="7"/>
      <c r="R9" s="18"/>
      <c r="S9" s="21"/>
    </row>
    <row r="10" spans="1:21">
      <c r="A10" s="6"/>
      <c r="B10" s="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7"/>
      <c r="Q10" s="7"/>
      <c r="S10" s="21"/>
    </row>
    <row r="11" spans="1:21">
      <c r="A11" s="6" t="s">
        <v>556</v>
      </c>
      <c r="B11" s="6" t="s">
        <v>672</v>
      </c>
      <c r="C11" s="1" t="e">
        <f>VLOOKUP(A11,#REF!,2,FALSE)</f>
        <v>#REF!</v>
      </c>
      <c r="D11" s="1" t="e">
        <f>VLOOKUP(A11,#REF!,3,FALSE)</f>
        <v>#REF!</v>
      </c>
      <c r="E11" s="1" t="e">
        <f>VLOOKUP(A11,#REF!,4,FALSE)</f>
        <v>#REF!</v>
      </c>
      <c r="F11" s="1" t="e">
        <f>VLOOKUP(A11,#REF!,5,FALSE)</f>
        <v>#REF!</v>
      </c>
      <c r="G11" s="1" t="e">
        <f>VLOOKUP(A11,#REF!,6,FALSE)</f>
        <v>#REF!</v>
      </c>
      <c r="H11" s="1" t="e">
        <f>VLOOKUP(A11,#REF!,7,FALSE)</f>
        <v>#REF!</v>
      </c>
      <c r="I11" s="1" t="e">
        <f>VLOOKUP(A11,#REF!,8,FALSE)</f>
        <v>#REF!</v>
      </c>
      <c r="J11" s="1" t="e">
        <f>VLOOKUP(A11,#REF!,9,FALSE)</f>
        <v>#REF!</v>
      </c>
      <c r="K11" s="1" t="e">
        <f>VLOOKUP(A11,#REF!,10,FALSE)</f>
        <v>#REF!</v>
      </c>
      <c r="L11" s="1" t="e">
        <f>VLOOKUP(A11,#REF!,11,FALSE)</f>
        <v>#REF!</v>
      </c>
      <c r="M11" s="1" t="e">
        <f>VLOOKUP(A11,#REF!,12,FALSE)</f>
        <v>#REF!</v>
      </c>
      <c r="N11" s="1" t="e">
        <f>VLOOKUP(A11,#REF!,13,FALSE)</f>
        <v>#REF!</v>
      </c>
      <c r="O11" s="1" t="e">
        <f>SUM(#REF!)</f>
        <v>#REF!</v>
      </c>
      <c r="P11" s="7" t="e">
        <f>SUM(C11:O11)</f>
        <v>#REF!</v>
      </c>
      <c r="Q11" s="7"/>
      <c r="R11" s="17">
        <v>1500</v>
      </c>
      <c r="S11" s="18" t="s">
        <v>668</v>
      </c>
    </row>
    <row r="12" spans="1:21">
      <c r="B12" s="6" t="s">
        <v>666</v>
      </c>
      <c r="C12" s="19" t="e">
        <f>(C11/$P$11)+$R$12</f>
        <v>#REF!</v>
      </c>
      <c r="D12" s="19" t="e">
        <f t="shared" ref="D12:O12" si="3">(D11/$P$11)+$R$12</f>
        <v>#REF!</v>
      </c>
      <c r="E12" s="19" t="e">
        <f t="shared" si="3"/>
        <v>#REF!</v>
      </c>
      <c r="F12" s="19" t="e">
        <f t="shared" si="3"/>
        <v>#REF!</v>
      </c>
      <c r="G12" s="19" t="e">
        <f t="shared" si="3"/>
        <v>#REF!</v>
      </c>
      <c r="H12" s="19" t="e">
        <f t="shared" si="3"/>
        <v>#REF!</v>
      </c>
      <c r="I12" s="19" t="e">
        <f t="shared" si="3"/>
        <v>#REF!</v>
      </c>
      <c r="J12" s="19" t="e">
        <f t="shared" si="3"/>
        <v>#REF!</v>
      </c>
      <c r="K12" s="19" t="e">
        <f t="shared" si="3"/>
        <v>#REF!</v>
      </c>
      <c r="L12" s="19" t="e">
        <f t="shared" si="3"/>
        <v>#REF!</v>
      </c>
      <c r="M12" s="19" t="e">
        <f t="shared" si="3"/>
        <v>#REF!</v>
      </c>
      <c r="N12" s="19" t="e">
        <f t="shared" si="3"/>
        <v>#REF!</v>
      </c>
      <c r="O12" s="19" t="e">
        <f t="shared" si="3"/>
        <v>#REF!</v>
      </c>
      <c r="P12" s="20" t="e">
        <f>SUM(C12:O12)</f>
        <v>#REF!</v>
      </c>
      <c r="R12" s="18">
        <v>-1.56E-5</v>
      </c>
      <c r="S12" s="21" t="s">
        <v>669</v>
      </c>
    </row>
    <row r="13" spans="1:21">
      <c r="B13" s="6" t="s">
        <v>673</v>
      </c>
      <c r="C13" s="1" t="e">
        <f>-ROUND($R$11*C12,0)</f>
        <v>#REF!</v>
      </c>
      <c r="D13" s="1" t="e">
        <f t="shared" ref="D13:O13" si="4">-ROUND($R$11*D12,0)</f>
        <v>#REF!</v>
      </c>
      <c r="E13" s="1" t="e">
        <f t="shared" si="4"/>
        <v>#REF!</v>
      </c>
      <c r="F13" s="1" t="e">
        <f t="shared" si="4"/>
        <v>#REF!</v>
      </c>
      <c r="G13" s="1" t="e">
        <f t="shared" si="4"/>
        <v>#REF!</v>
      </c>
      <c r="H13" s="1" t="e">
        <f t="shared" si="4"/>
        <v>#REF!</v>
      </c>
      <c r="I13" s="1" t="e">
        <f>-ROUND($R$11*I12,0)</f>
        <v>#REF!</v>
      </c>
      <c r="J13" s="1" t="e">
        <f t="shared" si="4"/>
        <v>#REF!</v>
      </c>
      <c r="K13" s="1" t="e">
        <f t="shared" si="4"/>
        <v>#REF!</v>
      </c>
      <c r="L13" s="1" t="e">
        <f t="shared" si="4"/>
        <v>#REF!</v>
      </c>
      <c r="M13" s="1" t="e">
        <f t="shared" si="4"/>
        <v>#REF!</v>
      </c>
      <c r="N13" s="1" t="e">
        <f t="shared" si="4"/>
        <v>#REF!</v>
      </c>
      <c r="O13" s="1" t="e">
        <f t="shared" si="4"/>
        <v>#REF!</v>
      </c>
      <c r="P13" s="7" t="e">
        <f>SUM(C13:O13)</f>
        <v>#REF!</v>
      </c>
      <c r="R13" s="21" t="e">
        <f>R11+P13</f>
        <v>#REF!</v>
      </c>
      <c r="S13" s="21" t="s">
        <v>665</v>
      </c>
    </row>
    <row r="14" spans="1:21">
      <c r="B14" s="22" t="s">
        <v>676</v>
      </c>
      <c r="C14" s="23" t="e">
        <f>SUM(C11,C13)</f>
        <v>#REF!</v>
      </c>
      <c r="D14" s="23" t="e">
        <f t="shared" ref="D14" si="5">SUM(D11,D13)</f>
        <v>#REF!</v>
      </c>
      <c r="E14" s="23" t="e">
        <f t="shared" ref="E14" si="6">SUM(E11,E13)</f>
        <v>#REF!</v>
      </c>
      <c r="F14" s="23" t="e">
        <f t="shared" ref="F14" si="7">SUM(F11,F13)</f>
        <v>#REF!</v>
      </c>
      <c r="G14" s="23" t="e">
        <f t="shared" ref="G14" si="8">SUM(G11,G13)</f>
        <v>#REF!</v>
      </c>
      <c r="H14" s="23" t="e">
        <f t="shared" ref="H14" si="9">SUM(H11,H13)</f>
        <v>#REF!</v>
      </c>
      <c r="I14" s="23" t="e">
        <f t="shared" ref="I14" si="10">SUM(I11,I13)</f>
        <v>#REF!</v>
      </c>
      <c r="J14" s="23" t="e">
        <f t="shared" ref="J14" si="11">SUM(J11,J13)</f>
        <v>#REF!</v>
      </c>
      <c r="K14" s="23" t="e">
        <f t="shared" ref="K14" si="12">SUM(K11,K13)</f>
        <v>#REF!</v>
      </c>
      <c r="L14" s="23" t="e">
        <f t="shared" ref="L14" si="13">SUM(L11,L13)</f>
        <v>#REF!</v>
      </c>
      <c r="M14" s="23" t="e">
        <f t="shared" ref="M14" si="14">SUM(M11,M13)</f>
        <v>#REF!</v>
      </c>
      <c r="N14" s="23" t="e">
        <f t="shared" ref="N14" si="15">SUM(N11,N13)</f>
        <v>#REF!</v>
      </c>
      <c r="O14" s="23" t="e">
        <f t="shared" ref="O14" si="16">SUM(O11,O13)</f>
        <v>#REF!</v>
      </c>
      <c r="P14" s="24" t="e">
        <f>SUM(C14:O14)</f>
        <v>#REF!</v>
      </c>
    </row>
    <row r="30" spans="2:2">
      <c r="B30" s="28" t="s">
        <v>677</v>
      </c>
    </row>
  </sheetData>
  <mergeCells count="1">
    <mergeCell ref="A1:P2"/>
  </mergeCells>
  <conditionalFormatting sqref="R7 R13">
    <cfRule type="cellIs" dxfId="0" priority="1" operator="notEqual">
      <formula>0</formula>
    </cfRule>
  </conditionalFormatting>
  <printOptions horizontalCentered="1"/>
  <pageMargins left="0.25" right="0.25" top="0.28999999999999998" bottom="0.72" header="0.2" footer="0.25"/>
  <pageSetup scale="94" fitToHeight="10" orientation="landscape" r:id="rId1"/>
  <headerFooter alignWithMargins="0">
    <oddFooter>&amp;L&amp;"Arial,Italic"&amp;8Division of School Business Services
School Allotments Section
&amp;Z&amp;F&amp;A&amp;C &amp;R&amp;"Arial,Italic"&amp;8 2-15-2021
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Allotted 2025-26 Detail</vt:lpstr>
      <vt:lpstr>Nash Edgecombe Demerge</vt:lpstr>
      <vt:lpstr>'Allotted 2025-26 Detail'!Print_Area</vt:lpstr>
      <vt:lpstr>'Nash Edgecombe Demerge'!Print_Area</vt:lpstr>
      <vt:lpstr>'Allotted 2025-26 Detail'!Print_Titles</vt:lpstr>
      <vt:lpstr>'Nash Edgecombe Demerge'!Print_Titles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Bennett</dc:creator>
  <cp:lastModifiedBy>Quatia Snipes</cp:lastModifiedBy>
  <cp:lastPrinted>2024-03-22T14:32:24Z</cp:lastPrinted>
  <dcterms:created xsi:type="dcterms:W3CDTF">2024-03-05T13:17:57Z</dcterms:created>
  <dcterms:modified xsi:type="dcterms:W3CDTF">2025-04-11T20:43:08Z</dcterms:modified>
</cp:coreProperties>
</file>