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upport\"/>
    </mc:Choice>
  </mc:AlternateContent>
  <bookViews>
    <workbookView xWindow="0" yWindow="0" windowWidth="19200" windowHeight="11055"/>
  </bookViews>
  <sheets>
    <sheet name="FY18" sheetId="6" r:id="rId1"/>
    <sheet name="FY17" sheetId="7" r:id="rId2"/>
    <sheet name="FY16" sheetId="8" r:id="rId3"/>
    <sheet name="FY15" sheetId="5" r:id="rId4"/>
    <sheet name="FY14" sheetId="1" r:id="rId5"/>
    <sheet name="FY13" sheetId="2" r:id="rId6"/>
    <sheet name="FY12" sheetId="3" r:id="rId7"/>
    <sheet name="FY11" sheetId="4" r:id="rId8"/>
  </sheets>
  <externalReferences>
    <externalReference r:id="rId9"/>
  </externalReferences>
  <definedNames>
    <definedName name="BASIC1" localSheetId="2">#REF!</definedName>
    <definedName name="BASIC1" localSheetId="1">#REF!</definedName>
    <definedName name="BASIC1">#REF!</definedName>
    <definedName name="BASIC2" localSheetId="2">#REF!</definedName>
    <definedName name="BASIC2" localSheetId="1">#REF!</definedName>
    <definedName name="BASIC2">#REF!</definedName>
    <definedName name="BASIC3" localSheetId="2">#REF!</definedName>
    <definedName name="BASIC3" localSheetId="1">#REF!</definedName>
    <definedName name="BASIC3">#REF!</definedName>
    <definedName name="BASIC4" localSheetId="2">#REF!</definedName>
    <definedName name="BASIC4" localSheetId="1">#REF!</definedName>
    <definedName name="BASIC4">#REF!</definedName>
    <definedName name="CONT1" localSheetId="2">#REF!</definedName>
    <definedName name="CONT1" localSheetId="1">#REF!</definedName>
    <definedName name="CONT1">#REF!</definedName>
    <definedName name="CONT2" localSheetId="2">#REF!</definedName>
    <definedName name="CONT2" localSheetId="1">#REF!</definedName>
    <definedName name="CONT2">#REF!</definedName>
    <definedName name="CONT3" localSheetId="2">#REF!</definedName>
    <definedName name="CONT3" localSheetId="1">#REF!</definedName>
    <definedName name="CONT3">#REF!</definedName>
    <definedName name="_xlnm.Print_Area" localSheetId="7">'FY11'!$A$1:$E$145</definedName>
    <definedName name="_xlnm.Print_Area" localSheetId="6">'FY12'!$A$1:$E$145</definedName>
    <definedName name="_xlnm.Print_Area" localSheetId="5">'FY13'!$A$1:$E$145</definedName>
    <definedName name="_xlnm.Print_Area" localSheetId="4">'FY14'!$A$1:$E$146</definedName>
    <definedName name="_xlnm.Print_Area" localSheetId="3">'FY15'!$A$1:$E$145</definedName>
    <definedName name="_xlnm.Print_Area" localSheetId="2">'FY16'!$A:$E</definedName>
    <definedName name="_xlnm.Print_Area" localSheetId="1">'FY17'!$A:$E</definedName>
    <definedName name="_xlnm.Print_Area" localSheetId="0">'FY18'!$A$1:$E$145</definedName>
    <definedName name="_xlnm.Print_Titles" localSheetId="7">'FY11'!$1:$7</definedName>
    <definedName name="_xlnm.Print_Titles" localSheetId="6">'FY12'!$1:$7</definedName>
    <definedName name="_xlnm.Print_Titles" localSheetId="5">'FY13'!$1:$7</definedName>
    <definedName name="_xlnm.Print_Titles" localSheetId="4">'FY14'!$1:$7</definedName>
    <definedName name="_xlnm.Print_Titles" localSheetId="3">'FY15'!$1:$7</definedName>
    <definedName name="_xlnm.Print_Titles" localSheetId="2">'FY16'!$1:$7</definedName>
    <definedName name="_xlnm.Print_Titles" localSheetId="1">'FY17'!$1:$7</definedName>
    <definedName name="_xlnm.Print_Titles" localSheetId="0">'FY18'!$1:$7</definedName>
    <definedName name="qryChildrenAge5_17_Step_01" localSheetId="2">#REF!</definedName>
    <definedName name="qryChildrenAge5_17_Step_01" localSheetId="1">#REF!</definedName>
    <definedName name="qryChildrenAge5_17_Step_01">#REF!</definedName>
    <definedName name="qryMaster_Step02" localSheetId="2">#REF!</definedName>
    <definedName name="qryMaster_Step02" localSheetId="1">#REF!</definedName>
    <definedName name="qryMaster_Step02">#REF!</definedName>
    <definedName name="qryPoverty_Step_03" localSheetId="2">#REF!</definedName>
    <definedName name="qryPoverty_Step_03" localSheetId="1">#REF!</definedName>
    <definedName name="qryPoverty_Step_03">#REF!</definedName>
  </definedNames>
  <calcPr calcId="171027"/>
</workbook>
</file>

<file path=xl/calcChain.xml><?xml version="1.0" encoding="utf-8"?>
<calcChain xmlns="http://schemas.openxmlformats.org/spreadsheetml/2006/main">
  <c r="C144" i="8" l="1"/>
  <c r="D142" i="8"/>
  <c r="D143" i="8" s="1"/>
  <c r="E143" i="8" s="1"/>
  <c r="D141" i="8"/>
  <c r="E127" i="8"/>
  <c r="E126" i="8"/>
  <c r="E125" i="8"/>
  <c r="D123" i="8"/>
  <c r="D129" i="8" s="1"/>
  <c r="C123" i="8"/>
  <c r="C129" i="8" s="1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D144" i="8" l="1"/>
  <c r="E141" i="8"/>
  <c r="E142" i="8"/>
  <c r="E144" i="8" s="1"/>
  <c r="C144" i="7" l="1"/>
  <c r="D142" i="7"/>
  <c r="D141" i="7"/>
  <c r="E127" i="7"/>
  <c r="E126" i="7"/>
  <c r="E125" i="7"/>
  <c r="D123" i="7"/>
  <c r="D129" i="7" s="1"/>
  <c r="C123" i="7"/>
  <c r="C129" i="7" s="1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C145" i="6"/>
  <c r="D143" i="6"/>
  <c r="D144" i="6" s="1"/>
  <c r="E144" i="6" s="1"/>
  <c r="C126" i="6" s="1"/>
  <c r="E126" i="6" s="1"/>
  <c r="D142" i="6"/>
  <c r="E142" i="6" s="1"/>
  <c r="E127" i="6"/>
  <c r="E125" i="6"/>
  <c r="D122" i="6"/>
  <c r="C122" i="6"/>
  <c r="D121" i="6"/>
  <c r="C121" i="6"/>
  <c r="E121" i="6" s="1"/>
  <c r="D120" i="6"/>
  <c r="C120" i="6"/>
  <c r="E120" i="6" s="1"/>
  <c r="D119" i="6"/>
  <c r="C119" i="6"/>
  <c r="D118" i="6"/>
  <c r="C118" i="6"/>
  <c r="E118" i="6" s="1"/>
  <c r="D117" i="6"/>
  <c r="E117" i="6" s="1"/>
  <c r="C117" i="6"/>
  <c r="D116" i="6"/>
  <c r="C116" i="6"/>
  <c r="E116" i="6" s="1"/>
  <c r="D115" i="6"/>
  <c r="C115" i="6"/>
  <c r="D114" i="6"/>
  <c r="C114" i="6"/>
  <c r="E114" i="6" s="1"/>
  <c r="D113" i="6"/>
  <c r="C113" i="6"/>
  <c r="D112" i="6"/>
  <c r="C112" i="6"/>
  <c r="E112" i="6" s="1"/>
  <c r="D111" i="6"/>
  <c r="C111" i="6"/>
  <c r="D110" i="6"/>
  <c r="C110" i="6"/>
  <c r="E110" i="6" s="1"/>
  <c r="D109" i="6"/>
  <c r="C109" i="6"/>
  <c r="D108" i="6"/>
  <c r="C108" i="6"/>
  <c r="E108" i="6" s="1"/>
  <c r="D107" i="6"/>
  <c r="E107" i="6" s="1"/>
  <c r="C107" i="6"/>
  <c r="D106" i="6"/>
  <c r="C106" i="6"/>
  <c r="E106" i="6" s="1"/>
  <c r="D105" i="6"/>
  <c r="C105" i="6"/>
  <c r="E105" i="6" s="1"/>
  <c r="D104" i="6"/>
  <c r="C104" i="6"/>
  <c r="E104" i="6" s="1"/>
  <c r="D103" i="6"/>
  <c r="C103" i="6"/>
  <c r="E103" i="6" s="1"/>
  <c r="D102" i="6"/>
  <c r="C102" i="6"/>
  <c r="D101" i="6"/>
  <c r="C101" i="6"/>
  <c r="D100" i="6"/>
  <c r="C100" i="6"/>
  <c r="E100" i="6" s="1"/>
  <c r="D99" i="6"/>
  <c r="C99" i="6"/>
  <c r="D98" i="6"/>
  <c r="C98" i="6"/>
  <c r="D97" i="6"/>
  <c r="C97" i="6"/>
  <c r="E97" i="6" s="1"/>
  <c r="D96" i="6"/>
  <c r="E96" i="6" s="1"/>
  <c r="C96" i="6"/>
  <c r="D95" i="6"/>
  <c r="C95" i="6"/>
  <c r="E95" i="6" s="1"/>
  <c r="D94" i="6"/>
  <c r="C94" i="6"/>
  <c r="E94" i="6" s="1"/>
  <c r="D93" i="6"/>
  <c r="C93" i="6"/>
  <c r="D92" i="6"/>
  <c r="C92" i="6"/>
  <c r="D91" i="6"/>
  <c r="C91" i="6"/>
  <c r="D90" i="6"/>
  <c r="C90" i="6"/>
  <c r="E90" i="6" s="1"/>
  <c r="D89" i="6"/>
  <c r="C89" i="6"/>
  <c r="E89" i="6" s="1"/>
  <c r="E88" i="6"/>
  <c r="D88" i="6"/>
  <c r="C88" i="6"/>
  <c r="D87" i="6"/>
  <c r="C87" i="6"/>
  <c r="D86" i="6"/>
  <c r="C86" i="6"/>
  <c r="E86" i="6" s="1"/>
  <c r="D85" i="6"/>
  <c r="C85" i="6"/>
  <c r="D84" i="6"/>
  <c r="C84" i="6"/>
  <c r="E84" i="6" s="1"/>
  <c r="D83" i="6"/>
  <c r="E83" i="6" s="1"/>
  <c r="C83" i="6"/>
  <c r="D82" i="6"/>
  <c r="C82" i="6"/>
  <c r="E82" i="6" s="1"/>
  <c r="D81" i="6"/>
  <c r="C81" i="6"/>
  <c r="E81" i="6" s="1"/>
  <c r="D80" i="6"/>
  <c r="C80" i="6"/>
  <c r="E80" i="6" s="1"/>
  <c r="D79" i="6"/>
  <c r="C79" i="6"/>
  <c r="E79" i="6" s="1"/>
  <c r="D78" i="6"/>
  <c r="C78" i="6"/>
  <c r="E78" i="6" s="1"/>
  <c r="D77" i="6"/>
  <c r="E77" i="6" s="1"/>
  <c r="C77" i="6"/>
  <c r="D76" i="6"/>
  <c r="C76" i="6"/>
  <c r="E76" i="6" s="1"/>
  <c r="D75" i="6"/>
  <c r="C75" i="6"/>
  <c r="D74" i="6"/>
  <c r="C74" i="6"/>
  <c r="E74" i="6" s="1"/>
  <c r="D73" i="6"/>
  <c r="C73" i="6"/>
  <c r="D72" i="6"/>
  <c r="E72" i="6" s="1"/>
  <c r="C72" i="6"/>
  <c r="D71" i="6"/>
  <c r="C71" i="6"/>
  <c r="E71" i="6" s="1"/>
  <c r="D70" i="6"/>
  <c r="C70" i="6"/>
  <c r="E70" i="6" s="1"/>
  <c r="D69" i="6"/>
  <c r="C69" i="6"/>
  <c r="D68" i="6"/>
  <c r="C68" i="6"/>
  <c r="D67" i="6"/>
  <c r="C67" i="6"/>
  <c r="D66" i="6"/>
  <c r="C66" i="6"/>
  <c r="E66" i="6" s="1"/>
  <c r="D65" i="6"/>
  <c r="C65" i="6"/>
  <c r="E65" i="6" s="1"/>
  <c r="E64" i="6"/>
  <c r="D64" i="6"/>
  <c r="C64" i="6"/>
  <c r="D63" i="6"/>
  <c r="C63" i="6"/>
  <c r="E63" i="6" s="1"/>
  <c r="D62" i="6"/>
  <c r="C62" i="6"/>
  <c r="D61" i="6"/>
  <c r="C61" i="6"/>
  <c r="D60" i="6"/>
  <c r="C60" i="6"/>
  <c r="E60" i="6" s="1"/>
  <c r="D59" i="6"/>
  <c r="C59" i="6"/>
  <c r="D58" i="6"/>
  <c r="C58" i="6"/>
  <c r="D57" i="6"/>
  <c r="C57" i="6"/>
  <c r="E57" i="6" s="1"/>
  <c r="D56" i="6"/>
  <c r="C56" i="6"/>
  <c r="E56" i="6" s="1"/>
  <c r="D55" i="6"/>
  <c r="C55" i="6"/>
  <c r="E55" i="6" s="1"/>
  <c r="D54" i="6"/>
  <c r="C54" i="6"/>
  <c r="E54" i="6" s="1"/>
  <c r="D53" i="6"/>
  <c r="E53" i="6" s="1"/>
  <c r="C53" i="6"/>
  <c r="D52" i="6"/>
  <c r="C52" i="6"/>
  <c r="E52" i="6" s="1"/>
  <c r="D51" i="6"/>
  <c r="C51" i="6"/>
  <c r="D50" i="6"/>
  <c r="C50" i="6"/>
  <c r="E50" i="6" s="1"/>
  <c r="D49" i="6"/>
  <c r="C49" i="6"/>
  <c r="D48" i="6"/>
  <c r="C48" i="6"/>
  <c r="E48" i="6" s="1"/>
  <c r="D47" i="6"/>
  <c r="C47" i="6"/>
  <c r="D46" i="6"/>
  <c r="C46" i="6"/>
  <c r="E46" i="6" s="1"/>
  <c r="D45" i="6"/>
  <c r="C45" i="6"/>
  <c r="D44" i="6"/>
  <c r="C44" i="6"/>
  <c r="E44" i="6" s="1"/>
  <c r="D43" i="6"/>
  <c r="E43" i="6" s="1"/>
  <c r="C43" i="6"/>
  <c r="D42" i="6"/>
  <c r="C42" i="6"/>
  <c r="E42" i="6" s="1"/>
  <c r="D41" i="6"/>
  <c r="C41" i="6"/>
  <c r="E41" i="6" s="1"/>
  <c r="D40" i="6"/>
  <c r="C40" i="6"/>
  <c r="E40" i="6" s="1"/>
  <c r="D39" i="6"/>
  <c r="C39" i="6"/>
  <c r="E39" i="6" s="1"/>
  <c r="D38" i="6"/>
  <c r="C38" i="6"/>
  <c r="D37" i="6"/>
  <c r="C37" i="6"/>
  <c r="D36" i="6"/>
  <c r="C36" i="6"/>
  <c r="E36" i="6" s="1"/>
  <c r="D35" i="6"/>
  <c r="C35" i="6"/>
  <c r="D34" i="6"/>
  <c r="C34" i="6"/>
  <c r="D33" i="6"/>
  <c r="C33" i="6"/>
  <c r="E33" i="6" s="1"/>
  <c r="D32" i="6"/>
  <c r="E32" i="6" s="1"/>
  <c r="C32" i="6"/>
  <c r="D31" i="6"/>
  <c r="C31" i="6"/>
  <c r="E31" i="6" s="1"/>
  <c r="D30" i="6"/>
  <c r="C30" i="6"/>
  <c r="E30" i="6" s="1"/>
  <c r="D29" i="6"/>
  <c r="C29" i="6"/>
  <c r="D28" i="6"/>
  <c r="C28" i="6"/>
  <c r="D27" i="6"/>
  <c r="C27" i="6"/>
  <c r="D26" i="6"/>
  <c r="C26" i="6"/>
  <c r="E26" i="6" s="1"/>
  <c r="D25" i="6"/>
  <c r="C25" i="6"/>
  <c r="E25" i="6" s="1"/>
  <c r="E24" i="6"/>
  <c r="D24" i="6"/>
  <c r="C24" i="6"/>
  <c r="D23" i="6"/>
  <c r="C23" i="6"/>
  <c r="D22" i="6"/>
  <c r="C22" i="6"/>
  <c r="E22" i="6" s="1"/>
  <c r="D21" i="6"/>
  <c r="C21" i="6"/>
  <c r="D20" i="6"/>
  <c r="C20" i="6"/>
  <c r="E20" i="6" s="1"/>
  <c r="D19" i="6"/>
  <c r="E19" i="6" s="1"/>
  <c r="C19" i="6"/>
  <c r="D18" i="6"/>
  <c r="C18" i="6"/>
  <c r="E18" i="6" s="1"/>
  <c r="D17" i="6"/>
  <c r="C17" i="6"/>
  <c r="E17" i="6" s="1"/>
  <c r="D16" i="6"/>
  <c r="C16" i="6"/>
  <c r="E16" i="6" s="1"/>
  <c r="D15" i="6"/>
  <c r="C15" i="6"/>
  <c r="E15" i="6" s="1"/>
  <c r="D14" i="6"/>
  <c r="C14" i="6"/>
  <c r="E14" i="6" s="1"/>
  <c r="D13" i="6"/>
  <c r="E13" i="6" s="1"/>
  <c r="C13" i="6"/>
  <c r="D12" i="6"/>
  <c r="C12" i="6"/>
  <c r="E12" i="6" s="1"/>
  <c r="D11" i="6"/>
  <c r="C11" i="6"/>
  <c r="D10" i="6"/>
  <c r="C10" i="6"/>
  <c r="E10" i="6" s="1"/>
  <c r="D9" i="6"/>
  <c r="C9" i="6"/>
  <c r="D8" i="6"/>
  <c r="E8" i="6" s="1"/>
  <c r="C8" i="6"/>
  <c r="C144" i="5"/>
  <c r="D142" i="5"/>
  <c r="E142" i="5" s="1"/>
  <c r="D141" i="5"/>
  <c r="E141" i="5" s="1"/>
  <c r="E127" i="5"/>
  <c r="E126" i="5"/>
  <c r="E125" i="5"/>
  <c r="D123" i="5"/>
  <c r="D129" i="5" s="1"/>
  <c r="C123" i="5"/>
  <c r="C129" i="5" s="1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D144" i="4"/>
  <c r="C144" i="4"/>
  <c r="E127" i="4"/>
  <c r="E126" i="4"/>
  <c r="E125" i="4"/>
  <c r="D123" i="4"/>
  <c r="D129" i="4" s="1"/>
  <c r="C123" i="4"/>
  <c r="C129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C144" i="3"/>
  <c r="D142" i="3"/>
  <c r="E142" i="3" s="1"/>
  <c r="D141" i="3"/>
  <c r="D143" i="3" s="1"/>
  <c r="E127" i="3"/>
  <c r="E126" i="3"/>
  <c r="E125" i="3"/>
  <c r="D123" i="3"/>
  <c r="D129" i="3" s="1"/>
  <c r="C123" i="3"/>
  <c r="C129" i="3" s="1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C144" i="2"/>
  <c r="D142" i="2"/>
  <c r="E142" i="2" s="1"/>
  <c r="D141" i="2"/>
  <c r="E127" i="2"/>
  <c r="E126" i="2"/>
  <c r="E125" i="2"/>
  <c r="D123" i="2"/>
  <c r="D129" i="2" s="1"/>
  <c r="C123" i="2"/>
  <c r="C129" i="2" s="1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141" i="3"/>
  <c r="C144" i="1"/>
  <c r="D142" i="1"/>
  <c r="E142" i="1" s="1"/>
  <c r="D141" i="1"/>
  <c r="E141" i="1" s="1"/>
  <c r="E127" i="1"/>
  <c r="E126" i="1"/>
  <c r="E125" i="1"/>
  <c r="D123" i="1"/>
  <c r="D129" i="1"/>
  <c r="C123" i="1"/>
  <c r="C129" i="1" s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143" i="1"/>
  <c r="E143" i="1" s="1"/>
  <c r="E141" i="2"/>
  <c r="E119" i="6" l="1"/>
  <c r="E21" i="6"/>
  <c r="E115" i="6"/>
  <c r="E29" i="6"/>
  <c r="E59" i="6"/>
  <c r="E93" i="6"/>
  <c r="E37" i="6"/>
  <c r="E67" i="6"/>
  <c r="E101" i="6"/>
  <c r="C123" i="6"/>
  <c r="E11" i="6"/>
  <c r="E23" i="6"/>
  <c r="E34" i="6"/>
  <c r="E38" i="6"/>
  <c r="E45" i="6"/>
  <c r="E49" i="6"/>
  <c r="E68" i="6"/>
  <c r="E75" i="6"/>
  <c r="E87" i="6"/>
  <c r="E98" i="6"/>
  <c r="E102" i="6"/>
  <c r="E109" i="6"/>
  <c r="E113" i="6"/>
  <c r="D144" i="7"/>
  <c r="E51" i="6"/>
  <c r="E85" i="6"/>
  <c r="D143" i="5"/>
  <c r="E143" i="5" s="1"/>
  <c r="E144" i="5" s="1"/>
  <c r="E27" i="6"/>
  <c r="E61" i="6"/>
  <c r="E91" i="6"/>
  <c r="D144" i="1"/>
  <c r="D143" i="2"/>
  <c r="E143" i="2" s="1"/>
  <c r="E144" i="2" s="1"/>
  <c r="E9" i="6"/>
  <c r="E28" i="6"/>
  <c r="E35" i="6"/>
  <c r="E47" i="6"/>
  <c r="E58" i="6"/>
  <c r="E62" i="6"/>
  <c r="E69" i="6"/>
  <c r="E73" i="6"/>
  <c r="E92" i="6"/>
  <c r="E99" i="6"/>
  <c r="E111" i="6"/>
  <c r="E122" i="6"/>
  <c r="D143" i="7"/>
  <c r="E143" i="7" s="1"/>
  <c r="E142" i="7"/>
  <c r="E141" i="7"/>
  <c r="E144" i="7" s="1"/>
  <c r="C129" i="6"/>
  <c r="D123" i="6"/>
  <c r="D129" i="6" s="1"/>
  <c r="E143" i="6"/>
  <c r="E145" i="6" s="1"/>
  <c r="D145" i="6"/>
  <c r="E144" i="1"/>
  <c r="D144" i="3"/>
  <c r="E143" i="3"/>
  <c r="E144" i="3"/>
  <c r="D144" i="5"/>
  <c r="D144" i="2" l="1"/>
</calcChain>
</file>

<file path=xl/sharedStrings.xml><?xml version="1.0" encoding="utf-8"?>
<sst xmlns="http://schemas.openxmlformats.org/spreadsheetml/2006/main" count="2095" uniqueCount="297">
  <si>
    <t>Public Schools of North Carolina</t>
  </si>
  <si>
    <t>North Carolina Department of Public Instruction</t>
  </si>
  <si>
    <t>2011 Census Poverty, Population Age 5-17, Percent</t>
  </si>
  <si>
    <t>LEA#</t>
  </si>
  <si>
    <t>LEA Name</t>
  </si>
  <si>
    <t>2011 Census Poverty</t>
  </si>
  <si>
    <t>5 - 17 Population</t>
  </si>
  <si>
    <t>% Poverty / Population</t>
  </si>
  <si>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</si>
  <si>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</si>
  <si>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</si>
  <si>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</si>
  <si>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</si>
  <si>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</si>
  <si>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</si>
  <si>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</si>
  <si>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</si>
  <si>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</si>
  <si>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</si>
  <si>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</si>
  <si>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</si>
  <si>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</si>
  <si>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080</t>
  </si>
  <si>
    <t>BERTIE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</si>
  <si>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</si>
  <si>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</si>
  <si>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</si>
  <si>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</si>
  <si>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</si>
  <si>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</si>
  <si>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</si>
  <si>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</si>
  <si>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</si>
  <si>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</si>
  <si>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</si>
  <si>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</si>
  <si>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</si>
  <si>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</si>
  <si>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</si>
  <si>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</si>
  <si>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</si>
  <si>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</si>
  <si>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</si>
  <si>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</si>
  <si>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</si>
  <si>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</si>
  <si>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</si>
  <si>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</si>
  <si>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</si>
  <si>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</si>
  <si>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</si>
  <si>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</si>
  <si>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</si>
  <si>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</si>
  <si>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</si>
  <si>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</si>
  <si>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</si>
  <si>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EDENTON/CHOWAN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</si>
  <si>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</si>
  <si>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</si>
  <si>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</si>
  <si>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</si>
  <si>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</si>
  <si>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</si>
  <si>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</si>
  <si>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</si>
  <si>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</si>
  <si>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</si>
  <si>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</si>
  <si>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</si>
  <si>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</si>
  <si>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</si>
  <si>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</si>
  <si>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</si>
  <si>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</si>
  <si>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</si>
  <si>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</si>
  <si>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</si>
  <si>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</si>
  <si>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</si>
  <si>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</si>
  <si>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</si>
  <si>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</si>
  <si>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</si>
  <si>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</si>
  <si>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</si>
  <si>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330</t>
  </si>
  <si>
    <t>EDGECOMBE COUNTY SCHOOLS</t>
  </si>
  <si>
    <t>340</t>
  </si>
  <si>
    <t>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</si>
  <si>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</si>
  <si>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</si>
  <si>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</si>
  <si>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</si>
  <si>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</si>
  <si>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</si>
  <si>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</si>
  <si>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</si>
  <si>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</si>
  <si>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</si>
  <si>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</si>
  <si>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</si>
  <si>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</si>
  <si>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</si>
  <si>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420</t>
  </si>
  <si>
    <t>HALIFAX COUNTY SCHOOLS</t>
  </si>
  <si>
    <t>421</t>
  </si>
  <si>
    <t>ROANOKE RAPIDS CITY SCHOOLS</t>
  </si>
  <si>
    <t>422</t>
  </si>
  <si>
    <t>WELDON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</si>
  <si>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</si>
  <si>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</si>
  <si>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</si>
  <si>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</si>
  <si>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</si>
  <si>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</si>
  <si>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460</t>
  </si>
  <si>
    <t>HERTFORD COUNTY SCHOOLS</t>
  </si>
  <si>
    <t>470</t>
  </si>
  <si>
    <t>HOKE COUNTY SCHOOLS</t>
  </si>
  <si>
    <t>480</t>
  </si>
  <si>
    <t>HYDE COUNTY SCHOOLS</t>
  </si>
  <si>
    <t>490</t>
  </si>
  <si>
    <t>IREDELL-STATESVILLE SCHOOLS</t>
  </si>
  <si>
    <t>491</t>
  </si>
  <si>
    <t>MOORESVILLE CITY SCHOOLS</t>
  </si>
  <si>
    <t>500</t>
  </si>
  <si>
    <t>JACKSON COUNTY SCHOOLS</t>
  </si>
  <si>
    <t>510</t>
  </si>
  <si>
    <t>JOHNSTON COUNTY SCHOOLS</t>
  </si>
  <si>
    <t>520</t>
  </si>
  <si>
    <t>JONES COUNTY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</si>
  <si>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</si>
  <si>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</si>
  <si>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</si>
  <si>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</si>
  <si>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</si>
  <si>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</si>
  <si>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</si>
  <si>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</si>
  <si>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</si>
  <si>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</si>
  <si>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</si>
  <si>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</si>
  <si>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</si>
  <si>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</si>
  <si>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</si>
  <si>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</si>
  <si>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</si>
  <si>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</si>
  <si>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</si>
  <si>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</si>
  <si>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</si>
  <si>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</si>
  <si>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</si>
  <si>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NASH-ROCKY MOUNT SCHOOLS</t>
  </si>
  <si>
    <t>650</t>
  </si>
  <si>
    <t>NEW HANOVER COUNTY SCHOOLS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</si>
  <si>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</si>
  <si>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</si>
  <si>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</si>
  <si>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</si>
  <si>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</si>
  <si>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</si>
  <si>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</si>
  <si>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CHAPEL HILL-CARRBORO SCHOOLS</t>
  </si>
  <si>
    <t>690</t>
  </si>
  <si>
    <t>PAMLICO COUNTY SCHOOLS</t>
  </si>
  <si>
    <t>700</t>
  </si>
  <si>
    <t>PASQUOTANK COUNTY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</si>
  <si>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</si>
  <si>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</si>
  <si>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</si>
  <si>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</si>
  <si>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</si>
  <si>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</si>
  <si>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</si>
  <si>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</si>
  <si>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</si>
  <si>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</si>
  <si>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</si>
  <si>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SCHOOLS</t>
  </si>
  <si>
    <t>761</t>
  </si>
  <si>
    <t>ASHEBORO CITY SCHOOLS</t>
  </si>
  <si>
    <t>770</t>
  </si>
  <si>
    <t>RICHMOND COUNTY SCHOOLS</t>
  </si>
  <si>
    <t>780</t>
  </si>
  <si>
    <t>ROBESON COUNTY SCHOOLS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</si>
  <si>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</si>
  <si>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</si>
  <si>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</si>
  <si>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</si>
  <si>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</si>
  <si>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</si>
  <si>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</si>
  <si>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</si>
  <si>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</si>
  <si>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</si>
  <si>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</si>
  <si>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</si>
  <si>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</si>
  <si>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</si>
  <si>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</si>
  <si>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</si>
  <si>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</si>
  <si>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</si>
  <si>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</si>
  <si>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</si>
  <si>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</si>
  <si>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</si>
  <si>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</si>
  <si>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</si>
  <si>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</si>
  <si>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</si>
  <si>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</si>
  <si>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</si>
  <si>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</si>
  <si>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</si>
  <si>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910</t>
  </si>
  <si>
    <t>VANCE COUNTY SCHOOLS</t>
  </si>
  <si>
    <t>920</t>
  </si>
  <si>
    <t>WAKE COUNTY SCHOOLS</t>
  </si>
  <si>
    <t>930</t>
  </si>
  <si>
    <t>WARREN COUNTY SCHOOLS</t>
  </si>
  <si>
    <t>940</t>
  </si>
  <si>
    <t>WASHINGTON COUNTY SCHOOLS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</si>
  <si>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</si>
  <si>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</si>
  <si>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</si>
  <si>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</si>
  <si>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</si>
  <si>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</si>
  <si>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</si>
  <si>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</si>
  <si>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</si>
  <si>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</si>
  <si>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</si>
  <si>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</si>
  <si>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Total for LEAs</t>
  </si>
  <si>
    <t>CAMP LEJEUNE SCHOOLS</t>
  </si>
  <si>
    <t>EASTERN CHEROKEE RESERVATION</t>
  </si>
  <si>
    <t>FORT BRAGG SCHOOLS</t>
  </si>
  <si>
    <t>Total for State of NC</t>
  </si>
  <si>
    <t>Note 1:</t>
  </si>
  <si>
    <t>This file was originally received from the US Department of Education on 12/18/12.</t>
  </si>
  <si>
    <t>This information may also be viewed at http://www.census.gov/did/www/saipe/.</t>
  </si>
  <si>
    <t>Note 2:</t>
  </si>
  <si>
    <t>This file was then revised for the following by DPI's School Allotment Section on 2/13/13.</t>
  </si>
  <si>
    <t xml:space="preserve">The revision is based on the agreement among these three LEAs to redistribute the </t>
  </si>
  <si>
    <t xml:space="preserve">children, who reside in Cherokee and attend schools in Jackson or Swain, </t>
  </si>
  <si>
    <t>from Cherokee to Jackson or Swain.</t>
  </si>
  <si>
    <t>Original Poverty</t>
  </si>
  <si>
    <t>Redistribution</t>
  </si>
  <si>
    <t>Revised Poverty</t>
  </si>
  <si>
    <t>2010 Census Poverty, Population Age 5-17, Percent</t>
  </si>
  <si>
    <t>2010 Census Poverty</t>
  </si>
  <si>
    <t>This file was originally received from the US Department of Education on 12/22/11.</t>
  </si>
  <si>
    <t>This information may also be viewed at http://www.census.gov/cgi-bin/saipe/saipe.cgi.</t>
  </si>
  <si>
    <t>This file was then revised for the following by DPI's School Allotment Section on 3/20/12.</t>
  </si>
  <si>
    <t>2009 Census Poverty, Population Age 5-17, Percent</t>
  </si>
  <si>
    <t>Used for FY11-12 Allotment</t>
  </si>
  <si>
    <t>2009 Census Poverty</t>
  </si>
  <si>
    <t>This updated file was originally received from the US Department of Education on 6/27/11.</t>
  </si>
  <si>
    <t>This information may also be viewed at http://www.census.gov/hhes/www/saipe/index.html.</t>
  </si>
  <si>
    <t>This file was then revised for the following by DPI's School Allotment Section on 8/5/11.</t>
  </si>
  <si>
    <t>2008 Census Poverty, Population Age 5-17, Percent</t>
  </si>
  <si>
    <t>Used for FY10-11 Allotment</t>
  </si>
  <si>
    <t>2008 Census Poverty</t>
  </si>
  <si>
    <t>This file was originally received from the US Department of Education via email dated 12/10/09.</t>
  </si>
  <si>
    <t>This file was then revised for the following by DPI's School Allotment Section on 2/5/09.</t>
  </si>
  <si>
    <t>Used for FY12-13 Allotment</t>
  </si>
  <si>
    <t>Used for FY13-14 Allotment</t>
  </si>
  <si>
    <t>2012 Census Poverty, Population Age 5-17, Percent</t>
  </si>
  <si>
    <t>2012 Census Poverty</t>
  </si>
  <si>
    <t>This file was originally received from Todd Stephenson of the US Department of</t>
  </si>
  <si>
    <t>Education on 12/18/13.</t>
  </si>
  <si>
    <t>This file was then revised for the following by DPI's School Allotment Section on 2/21/14.</t>
  </si>
  <si>
    <t>Used for FY14-15 Allotment</t>
  </si>
  <si>
    <t>2015 Census Poverty, Population Age 5-17, Percent</t>
  </si>
  <si>
    <t>Used for FY17-18 Allotment</t>
  </si>
  <si>
    <t>2015 Census Poverty</t>
  </si>
  <si>
    <t>NEWTON-CONOVER CITY SCHOOLS</t>
  </si>
  <si>
    <t>EDENTON-CHOWAN SCHOOLS</t>
  </si>
  <si>
    <t>LENOIR COUNTY SCHOOLS</t>
  </si>
  <si>
    <t>This file was originally received from the US Department of Education on 12/22/16.</t>
  </si>
  <si>
    <t>This file was then revised for the following by DPI's School Allotment Section on 1/27/17.</t>
  </si>
  <si>
    <t>2014 Census Poverty, Population Age 5-17, Percent</t>
  </si>
  <si>
    <t>Used for FY16-17 Allotment</t>
  </si>
  <si>
    <t>2014 Census Poverty</t>
  </si>
  <si>
    <t>This file was originally received from the US Department of Education on 1/26/16.</t>
  </si>
  <si>
    <t>This file was then revised for the following by DPI's School Allotment Section on3/2/16.</t>
  </si>
  <si>
    <t>2013 Census Poverty</t>
  </si>
  <si>
    <t>This file was downloaded from the US Census Bureau</t>
  </si>
  <si>
    <t>http://www.census.gov/did/www/saipe/data/</t>
  </si>
  <si>
    <t>This file was then revised for the following by DPI's School Allotment Section on 2/26/15.</t>
  </si>
  <si>
    <t>2013 Census Poverty, Population Age 5-17, Percent</t>
  </si>
  <si>
    <t>Used for FY15-16 Planning Allotment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</si>
</sst>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b/>
      <sz val="11"/>
      <name val="Arial"/>
      <family val="2"/>
    </font>
    <font>
      <b/>
      <sz val="10"/>
      <color indexed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u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3">
    <xf numFmtId="0" fontId="0" fillId="0" borderId="0" xfId="0"/>
    <xf numFmtId="49" fontId="0" fillId="0" borderId="0" xfId="0" applyNumberFormat="1" applyFill="1" applyBorder="1" applyAlignment="1">
      <alignment horizontal="center"/>
    </xf>
    <xf numFmtId="1" fontId="1" fillId="0" borderId="1" xfId="0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1" fontId="1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 vertical="center" wrapText="1"/>
    </xf>
    <xf numFmtId="10" fontId="4" fillId="0" borderId="0" xfId="0" applyNumberFormat="1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3" fontId="0" fillId="0" borderId="3" xfId="0" applyNumberFormat="1" applyFill="1" applyBorder="1"/>
    <xf numFmtId="49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4" xfId="0" quotePrefix="1" applyNumberFormat="1" applyFill="1" applyBorder="1"/>
    <xf numFmtId="0" fontId="0" fillId="0" borderId="4" xfId="0" quotePrefix="1" applyFill="1" applyBorder="1" applyAlignment="1">
      <alignment horizontal="left"/>
    </xf>
    <xf numFmtId="0" fontId="0" fillId="0" borderId="5" xfId="0" applyFill="1" applyBorder="1"/>
    <xf numFmtId="3" fontId="0" fillId="0" borderId="4" xfId="0" applyNumberFormat="1" applyFill="1" applyBorder="1"/>
    <xf numFmtId="3" fontId="0" fillId="2" borderId="4" xfId="0" applyNumberFormat="1" applyFill="1" applyBorder="1"/>
    <xf numFmtId="0" fontId="6" fillId="0" borderId="0" xfId="0" applyFont="1" applyFill="1" applyBorder="1"/>
    <xf numFmtId="49" fontId="7" fillId="0" borderId="0" xfId="0" applyNumberFormat="1" applyFont="1" applyFill="1" applyBorder="1" applyAlignment="1">
      <alignment horizontal="left"/>
    </xf>
    <xf numFmtId="10" fontId="8" fillId="0" borderId="3" xfId="0" applyNumberFormat="1" applyFont="1" applyFill="1" applyBorder="1" applyAlignment="1">
      <alignment horizontal="center"/>
    </xf>
    <xf numFmtId="10" fontId="8" fillId="0" borderId="4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" fontId="9" fillId="0" borderId="6" xfId="0" quotePrefix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8" fontId="11" fillId="0" borderId="0" xfId="0" applyNumberFormat="1" applyFont="1" applyFill="1" applyBorder="1" applyAlignment="1">
      <alignment horizontal="center"/>
    </xf>
    <xf numFmtId="38" fontId="11" fillId="0" borderId="2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/>
    <xf numFmtId="3" fontId="8" fillId="0" borderId="3" xfId="0" applyNumberFormat="1" applyFont="1" applyFill="1" applyBorder="1"/>
    <xf numFmtId="49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quotePrefix="1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0" fontId="8" fillId="0" borderId="5" xfId="0" applyFont="1" applyFill="1" applyBorder="1"/>
    <xf numFmtId="49" fontId="8" fillId="0" borderId="0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3" fontId="12" fillId="0" borderId="2" xfId="0" applyNumberFormat="1" applyFon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8" fillId="0" borderId="4" xfId="0" applyNumberFormat="1" applyFont="1" applyFill="1" applyBorder="1"/>
    <xf numFmtId="10" fontId="12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1" fontId="13" fillId="0" borderId="1" xfId="0" applyNumberFormat="1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" fontId="13" fillId="0" borderId="0" xfId="0" applyNumberFormat="1" applyFont="1" applyBorder="1"/>
    <xf numFmtId="0" fontId="7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10" fontId="7" fillId="0" borderId="3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49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/>
    <xf numFmtId="10" fontId="7" fillId="0" borderId="4" xfId="0" applyNumberFormat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/>
    <xf numFmtId="0" fontId="7" fillId="0" borderId="4" xfId="0" quotePrefix="1" applyNumberFormat="1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5" xfId="0" applyFont="1" applyFill="1" applyBorder="1"/>
    <xf numFmtId="0" fontId="9" fillId="0" borderId="2" xfId="0" applyFont="1" applyFill="1" applyBorder="1" applyAlignment="1">
      <alignment horizontal="center"/>
    </xf>
    <xf numFmtId="3" fontId="9" fillId="0" borderId="2" xfId="0" applyNumberFormat="1" applyFont="1" applyFill="1" applyBorder="1"/>
    <xf numFmtId="10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Fill="1" applyBorder="1"/>
    <xf numFmtId="10" fontId="9" fillId="0" borderId="0" xfId="0" applyNumberFormat="1" applyFont="1" applyFill="1" applyBorder="1" applyAlignment="1">
      <alignment horizontal="center"/>
    </xf>
    <xf numFmtId="49" fontId="5" fillId="0" borderId="0" xfId="1" applyNumberFormat="1" applyFill="1" applyBorder="1" applyAlignment="1">
      <alignment horizontal="center"/>
    </xf>
    <xf numFmtId="1" fontId="1" fillId="0" borderId="1" xfId="1" applyNumberFormat="1" applyFont="1" applyBorder="1"/>
    <xf numFmtId="0" fontId="5" fillId="0" borderId="1" xfId="1" applyFill="1" applyBorder="1"/>
    <xf numFmtId="0" fontId="5" fillId="0" borderId="1" xfId="1" applyFill="1" applyBorder="1" applyAlignment="1">
      <alignment horizontal="center"/>
    </xf>
    <xf numFmtId="0" fontId="5" fillId="0" borderId="0" xfId="1" applyFill="1" applyBorder="1"/>
    <xf numFmtId="1" fontId="1" fillId="0" borderId="0" xfId="1" applyNumberFormat="1" applyFont="1" applyBorder="1"/>
    <xf numFmtId="0" fontId="5" fillId="0" borderId="0" xfId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6" fontId="4" fillId="0" borderId="6" xfId="1" quotePrefix="1" applyNumberFormat="1" applyFont="1" applyFill="1" applyBorder="1" applyAlignment="1">
      <alignment horizontal="center" vertical="center" wrapText="1"/>
    </xf>
    <xf numFmtId="49" fontId="5" fillId="0" borderId="3" xfId="1" applyNumberFormat="1" applyFill="1" applyBorder="1" applyAlignment="1">
      <alignment horizontal="center"/>
    </xf>
    <xf numFmtId="0" fontId="5" fillId="0" borderId="3" xfId="1" applyFill="1" applyBorder="1"/>
    <xf numFmtId="3" fontId="5" fillId="0" borderId="3" xfId="1" applyNumberFormat="1" applyFill="1" applyBorder="1"/>
    <xf numFmtId="10" fontId="5" fillId="0" borderId="3" xfId="1" applyNumberFormat="1" applyFont="1" applyFill="1" applyBorder="1" applyAlignment="1">
      <alignment horizontal="center"/>
    </xf>
    <xf numFmtId="49" fontId="5" fillId="0" borderId="4" xfId="1" applyNumberFormat="1" applyFill="1" applyBorder="1" applyAlignment="1">
      <alignment horizontal="center"/>
    </xf>
    <xf numFmtId="0" fontId="5" fillId="0" borderId="4" xfId="1" applyFill="1" applyBorder="1"/>
    <xf numFmtId="10" fontId="5" fillId="0" borderId="4" xfId="1" applyNumberFormat="1" applyFont="1" applyFill="1" applyBorder="1" applyAlignment="1">
      <alignment horizontal="center"/>
    </xf>
    <xf numFmtId="0" fontId="5" fillId="0" borderId="4" xfId="1" quotePrefix="1" applyNumberFormat="1" applyFill="1" applyBorder="1"/>
    <xf numFmtId="3" fontId="5" fillId="3" borderId="3" xfId="1" applyNumberFormat="1" applyFill="1" applyBorder="1"/>
    <xf numFmtId="0" fontId="5" fillId="0" borderId="4" xfId="1" quotePrefix="1" applyFill="1" applyBorder="1" applyAlignment="1">
      <alignment horizontal="left"/>
    </xf>
    <xf numFmtId="0" fontId="5" fillId="0" borderId="5" xfId="1" applyFill="1" applyBorder="1"/>
    <xf numFmtId="0" fontId="4" fillId="0" borderId="2" xfId="1" applyFont="1" applyFill="1" applyBorder="1" applyAlignment="1">
      <alignment horizontal="center"/>
    </xf>
    <xf numFmtId="3" fontId="4" fillId="0" borderId="2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3" fontId="5" fillId="0" borderId="0" xfId="1" applyNumberFormat="1" applyFill="1" applyBorder="1"/>
    <xf numFmtId="10" fontId="4" fillId="0" borderId="0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left"/>
    </xf>
    <xf numFmtId="0" fontId="5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5" fillId="0" borderId="0" xfId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/>
    <xf numFmtId="38" fontId="16" fillId="0" borderId="0" xfId="1" applyNumberFormat="1" applyFont="1" applyFill="1" applyBorder="1" applyAlignment="1">
      <alignment horizontal="center"/>
    </xf>
    <xf numFmtId="38" fontId="16" fillId="3" borderId="0" xfId="1" applyNumberFormat="1" applyFont="1" applyFill="1" applyBorder="1" applyAlignment="1">
      <alignment horizontal="center"/>
    </xf>
    <xf numFmtId="38" fontId="16" fillId="0" borderId="2" xfId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quotePrefix="1" applyFont="1" applyFill="1" applyBorder="1" applyAlignment="1">
      <alignment horizontal="left"/>
    </xf>
    <xf numFmtId="0" fontId="4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10241" name="Picture 3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11265" name="Picture 3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12289" name="Picture 3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5121" name="Picture 3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1026" name="Picture 3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3073" name="Picture 3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2</xdr:row>
          <xdr:rowOff>161925</xdr:rowOff>
        </xdr:to>
        <xdr:sp macro="" textlink="">
          <xdr:nvSpPr>
            <xdr:cNvPr id="4097" name="Picture 3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chool%20Allotments/Planning%20Allot%202017-18/Data,%20ADM,%20Salary,%20Headcount/Title%20I%20Support/FY%2018_Pover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th Carolina"/>
      <sheetName val="SwainJackon%s"/>
      <sheetName val="Swain Jackson% Reviewed"/>
      <sheetName val="realigned data"/>
    </sheetNames>
    <sheetDataSet>
      <sheetData sheetId="0"/>
      <sheetData sheetId="1" refreshError="1"/>
      <sheetData sheetId="2" refreshError="1"/>
      <sheetData sheetId="3">
        <row r="8">
          <cell r="C8">
            <v>6444</v>
          </cell>
          <cell r="D8">
            <v>27029</v>
          </cell>
        </row>
        <row r="9">
          <cell r="C9">
            <v>1197</v>
          </cell>
          <cell r="D9">
            <v>5951</v>
          </cell>
        </row>
        <row r="10">
          <cell r="C10">
            <v>460</v>
          </cell>
          <cell r="D10">
            <v>1447</v>
          </cell>
        </row>
        <row r="11">
          <cell r="C11">
            <v>1260</v>
          </cell>
          <cell r="D11">
            <v>3900</v>
          </cell>
        </row>
        <row r="12">
          <cell r="C12">
            <v>1013</v>
          </cell>
          <cell r="D12">
            <v>3698</v>
          </cell>
        </row>
        <row r="13">
          <cell r="C13">
            <v>548</v>
          </cell>
          <cell r="D13">
            <v>2081</v>
          </cell>
        </row>
        <row r="14">
          <cell r="C14">
            <v>2277</v>
          </cell>
          <cell r="D14">
            <v>7536</v>
          </cell>
        </row>
        <row r="15">
          <cell r="C15">
            <v>890</v>
          </cell>
          <cell r="D15">
            <v>2811</v>
          </cell>
        </row>
        <row r="16">
          <cell r="C16">
            <v>1836</v>
          </cell>
          <cell r="D16">
            <v>5628</v>
          </cell>
        </row>
        <row r="17">
          <cell r="C17">
            <v>3399</v>
          </cell>
          <cell r="D17">
            <v>15278</v>
          </cell>
        </row>
        <row r="18">
          <cell r="C18">
            <v>6883</v>
          </cell>
          <cell r="D18">
            <v>31032</v>
          </cell>
        </row>
        <row r="19">
          <cell r="C19">
            <v>981</v>
          </cell>
          <cell r="D19">
            <v>4371</v>
          </cell>
        </row>
        <row r="20">
          <cell r="C20">
            <v>2736</v>
          </cell>
          <cell r="D20">
            <v>13140</v>
          </cell>
        </row>
        <row r="21">
          <cell r="C21">
            <v>4208</v>
          </cell>
          <cell r="D21">
            <v>34781</v>
          </cell>
        </row>
        <row r="22">
          <cell r="C22">
            <v>1595</v>
          </cell>
          <cell r="D22">
            <v>5831</v>
          </cell>
        </row>
        <row r="23">
          <cell r="C23">
            <v>2768</v>
          </cell>
          <cell r="D23">
            <v>12899</v>
          </cell>
        </row>
        <row r="24">
          <cell r="C24">
            <v>222</v>
          </cell>
          <cell r="D24">
            <v>1945</v>
          </cell>
        </row>
        <row r="25">
          <cell r="C25">
            <v>1912</v>
          </cell>
          <cell r="D25">
            <v>9512</v>
          </cell>
        </row>
        <row r="26">
          <cell r="C26">
            <v>912</v>
          </cell>
          <cell r="D26">
            <v>3299</v>
          </cell>
        </row>
        <row r="27">
          <cell r="C27">
            <v>3208</v>
          </cell>
          <cell r="D27">
            <v>18576</v>
          </cell>
        </row>
        <row r="28">
          <cell r="C28">
            <v>1132</v>
          </cell>
          <cell r="D28">
            <v>4859</v>
          </cell>
        </row>
        <row r="29">
          <cell r="C29">
            <v>707</v>
          </cell>
          <cell r="D29">
            <v>2990</v>
          </cell>
        </row>
        <row r="30">
          <cell r="C30">
            <v>1653</v>
          </cell>
          <cell r="D30">
            <v>10862</v>
          </cell>
        </row>
        <row r="31">
          <cell r="C31">
            <v>1059</v>
          </cell>
          <cell r="D31">
            <v>3668</v>
          </cell>
        </row>
        <row r="32">
          <cell r="C32">
            <v>679</v>
          </cell>
          <cell r="D32">
            <v>2210</v>
          </cell>
        </row>
        <row r="33">
          <cell r="C33">
            <v>390</v>
          </cell>
          <cell r="D33">
            <v>1424</v>
          </cell>
        </row>
        <row r="34">
          <cell r="C34">
            <v>4278</v>
          </cell>
          <cell r="D34">
            <v>15993</v>
          </cell>
        </row>
        <row r="35">
          <cell r="C35">
            <v>2059</v>
          </cell>
          <cell r="D35">
            <v>7096</v>
          </cell>
        </row>
        <row r="36">
          <cell r="C36">
            <v>835</v>
          </cell>
          <cell r="D36">
            <v>2368</v>
          </cell>
        </row>
        <row r="37">
          <cell r="C37">
            <v>3831</v>
          </cell>
          <cell r="D37">
            <v>15839</v>
          </cell>
        </row>
        <row r="38">
          <cell r="C38">
            <v>13620</v>
          </cell>
          <cell r="D38">
            <v>52940</v>
          </cell>
        </row>
        <row r="39">
          <cell r="C39">
            <v>639</v>
          </cell>
          <cell r="D39">
            <v>4278</v>
          </cell>
        </row>
        <row r="40">
          <cell r="C40">
            <v>874</v>
          </cell>
          <cell r="D40">
            <v>5096</v>
          </cell>
        </row>
        <row r="41">
          <cell r="C41">
            <v>3350</v>
          </cell>
          <cell r="D41">
            <v>22363</v>
          </cell>
        </row>
        <row r="42">
          <cell r="C42">
            <v>1035</v>
          </cell>
          <cell r="D42">
            <v>3275</v>
          </cell>
        </row>
        <row r="43">
          <cell r="C43">
            <v>882</v>
          </cell>
          <cell r="D43">
            <v>2591</v>
          </cell>
        </row>
        <row r="44">
          <cell r="C44">
            <v>1151</v>
          </cell>
          <cell r="D44">
            <v>7012</v>
          </cell>
        </row>
        <row r="45">
          <cell r="C45">
            <v>3248</v>
          </cell>
          <cell r="D45">
            <v>10602</v>
          </cell>
        </row>
        <row r="46">
          <cell r="C46">
            <v>10278</v>
          </cell>
          <cell r="D46">
            <v>44606</v>
          </cell>
        </row>
        <row r="47">
          <cell r="C47">
            <v>2612</v>
          </cell>
          <cell r="D47">
            <v>7193</v>
          </cell>
        </row>
        <row r="48">
          <cell r="C48">
            <v>17307</v>
          </cell>
          <cell r="D48">
            <v>64076</v>
          </cell>
        </row>
        <row r="49">
          <cell r="C49">
            <v>2168</v>
          </cell>
          <cell r="D49">
            <v>10963</v>
          </cell>
        </row>
        <row r="50">
          <cell r="C50">
            <v>8191</v>
          </cell>
          <cell r="D50">
            <v>36030</v>
          </cell>
        </row>
        <row r="51">
          <cell r="C51">
            <v>378</v>
          </cell>
          <cell r="D51">
            <v>1840</v>
          </cell>
        </row>
        <row r="52">
          <cell r="C52">
            <v>407</v>
          </cell>
          <cell r="D52">
            <v>1369</v>
          </cell>
        </row>
        <row r="53">
          <cell r="C53">
            <v>1715</v>
          </cell>
          <cell r="D53">
            <v>9505</v>
          </cell>
        </row>
        <row r="54">
          <cell r="C54">
            <v>1066</v>
          </cell>
          <cell r="D54">
            <v>3316</v>
          </cell>
        </row>
        <row r="55">
          <cell r="C55">
            <v>18753</v>
          </cell>
          <cell r="D55">
            <v>86222</v>
          </cell>
        </row>
        <row r="56">
          <cell r="C56">
            <v>1647</v>
          </cell>
          <cell r="D56">
            <v>4644</v>
          </cell>
        </row>
        <row r="57">
          <cell r="C57">
            <v>732</v>
          </cell>
          <cell r="D57">
            <v>2743</v>
          </cell>
        </row>
        <row r="58">
          <cell r="C58">
            <v>525</v>
          </cell>
          <cell r="D58">
            <v>1155</v>
          </cell>
        </row>
        <row r="59">
          <cell r="C59">
            <v>5495</v>
          </cell>
          <cell r="D59">
            <v>24986</v>
          </cell>
        </row>
        <row r="60">
          <cell r="C60">
            <v>1963</v>
          </cell>
          <cell r="D60">
            <v>8327</v>
          </cell>
        </row>
        <row r="61">
          <cell r="C61">
            <v>3284</v>
          </cell>
          <cell r="D61">
            <v>16538</v>
          </cell>
        </row>
        <row r="62">
          <cell r="C62">
            <v>1157</v>
          </cell>
          <cell r="D62">
            <v>3464</v>
          </cell>
        </row>
        <row r="63">
          <cell r="C63">
            <v>2898</v>
          </cell>
          <cell r="D63">
            <v>10276</v>
          </cell>
        </row>
        <row r="64">
          <cell r="C64">
            <v>207</v>
          </cell>
          <cell r="D64">
            <v>715</v>
          </cell>
        </row>
        <row r="65">
          <cell r="C65">
            <v>4461</v>
          </cell>
          <cell r="D65">
            <v>25232</v>
          </cell>
        </row>
        <row r="66">
          <cell r="C66">
            <v>897</v>
          </cell>
          <cell r="D66">
            <v>5561</v>
          </cell>
        </row>
        <row r="67">
          <cell r="C67">
            <v>1249</v>
          </cell>
          <cell r="D67">
            <v>4324</v>
          </cell>
        </row>
        <row r="68">
          <cell r="C68">
            <v>5987</v>
          </cell>
          <cell r="D68">
            <v>36990</v>
          </cell>
        </row>
        <row r="69">
          <cell r="C69">
            <v>462</v>
          </cell>
          <cell r="D69">
            <v>1423</v>
          </cell>
        </row>
        <row r="70">
          <cell r="C70">
            <v>2622</v>
          </cell>
          <cell r="D70">
            <v>10814</v>
          </cell>
        </row>
        <row r="71">
          <cell r="C71">
            <v>3213</v>
          </cell>
          <cell r="D71">
            <v>9735</v>
          </cell>
        </row>
        <row r="72">
          <cell r="C72">
            <v>2426</v>
          </cell>
          <cell r="D72">
            <v>13623</v>
          </cell>
        </row>
        <row r="73">
          <cell r="C73">
            <v>1261</v>
          </cell>
          <cell r="D73">
            <v>4807</v>
          </cell>
        </row>
        <row r="74">
          <cell r="C74">
            <v>765</v>
          </cell>
          <cell r="D74">
            <v>2888</v>
          </cell>
        </row>
        <row r="75">
          <cell r="C75">
            <v>1185</v>
          </cell>
          <cell r="D75">
            <v>3556</v>
          </cell>
        </row>
        <row r="76">
          <cell r="C76">
            <v>1776</v>
          </cell>
          <cell r="D76">
            <v>6931</v>
          </cell>
        </row>
        <row r="77">
          <cell r="C77">
            <v>32994</v>
          </cell>
          <cell r="D77">
            <v>180828</v>
          </cell>
        </row>
        <row r="78">
          <cell r="C78">
            <v>546</v>
          </cell>
          <cell r="D78">
            <v>2107</v>
          </cell>
        </row>
        <row r="79">
          <cell r="C79">
            <v>1332</v>
          </cell>
          <cell r="D79">
            <v>4692</v>
          </cell>
        </row>
        <row r="80">
          <cell r="C80">
            <v>2758</v>
          </cell>
          <cell r="D80">
            <v>14881</v>
          </cell>
        </row>
        <row r="81">
          <cell r="C81">
            <v>4853</v>
          </cell>
          <cell r="D81">
            <v>17716</v>
          </cell>
        </row>
        <row r="82">
          <cell r="C82">
            <v>6357</v>
          </cell>
          <cell r="D82">
            <v>30937</v>
          </cell>
        </row>
        <row r="83">
          <cell r="C83">
            <v>1136</v>
          </cell>
          <cell r="D83">
            <v>2841</v>
          </cell>
        </row>
        <row r="84">
          <cell r="C84">
            <v>6291</v>
          </cell>
          <cell r="D84">
            <v>26008</v>
          </cell>
        </row>
        <row r="85">
          <cell r="C85">
            <v>1353</v>
          </cell>
          <cell r="D85">
            <v>9048</v>
          </cell>
        </row>
        <row r="86">
          <cell r="C86">
            <v>1188</v>
          </cell>
          <cell r="D86">
            <v>13083</v>
          </cell>
        </row>
        <row r="87">
          <cell r="C87">
            <v>451</v>
          </cell>
          <cell r="D87">
            <v>1590</v>
          </cell>
        </row>
        <row r="88">
          <cell r="C88">
            <v>1766</v>
          </cell>
          <cell r="D88">
            <v>6350</v>
          </cell>
        </row>
        <row r="89">
          <cell r="C89">
            <v>1947</v>
          </cell>
          <cell r="D89">
            <v>9688</v>
          </cell>
        </row>
        <row r="90">
          <cell r="C90">
            <v>591</v>
          </cell>
          <cell r="D90">
            <v>2020</v>
          </cell>
        </row>
        <row r="91">
          <cell r="C91">
            <v>1441</v>
          </cell>
          <cell r="D91">
            <v>6395</v>
          </cell>
        </row>
        <row r="92">
          <cell r="C92">
            <v>8308</v>
          </cell>
          <cell r="D92">
            <v>28060</v>
          </cell>
        </row>
        <row r="93">
          <cell r="C93">
            <v>592</v>
          </cell>
          <cell r="D93">
            <v>2755</v>
          </cell>
        </row>
        <row r="94">
          <cell r="C94">
            <v>4306</v>
          </cell>
          <cell r="D94">
            <v>20390</v>
          </cell>
        </row>
        <row r="95">
          <cell r="C95">
            <v>1415</v>
          </cell>
          <cell r="D95">
            <v>4764</v>
          </cell>
        </row>
        <row r="96">
          <cell r="C96">
            <v>3002</v>
          </cell>
          <cell r="D96">
            <v>7796</v>
          </cell>
        </row>
        <row r="97">
          <cell r="C97">
            <v>9540</v>
          </cell>
          <cell r="D97">
            <v>25125</v>
          </cell>
        </row>
        <row r="98">
          <cell r="C98">
            <v>3432</v>
          </cell>
          <cell r="D98">
            <v>14458</v>
          </cell>
        </row>
        <row r="99">
          <cell r="C99">
            <v>5402</v>
          </cell>
          <cell r="D99">
            <v>22297</v>
          </cell>
        </row>
        <row r="100">
          <cell r="C100">
            <v>2892</v>
          </cell>
          <cell r="D100">
            <v>10592</v>
          </cell>
        </row>
        <row r="101">
          <cell r="C101">
            <v>2521</v>
          </cell>
          <cell r="D101">
            <v>8911</v>
          </cell>
        </row>
        <row r="102">
          <cell r="C102">
            <v>753</v>
          </cell>
          <cell r="D102">
            <v>2762</v>
          </cell>
        </row>
        <row r="103">
          <cell r="C103">
            <v>2478</v>
          </cell>
          <cell r="D103">
            <v>5934</v>
          </cell>
        </row>
        <row r="104">
          <cell r="C104">
            <v>2334</v>
          </cell>
          <cell r="D104">
            <v>9791</v>
          </cell>
        </row>
        <row r="105">
          <cell r="C105">
            <v>1524</v>
          </cell>
          <cell r="D105">
            <v>7066</v>
          </cell>
        </row>
        <row r="106">
          <cell r="C106">
            <v>2273</v>
          </cell>
          <cell r="D106">
            <v>9484</v>
          </cell>
        </row>
        <row r="107">
          <cell r="C107">
            <v>199</v>
          </cell>
          <cell r="D107">
            <v>944</v>
          </cell>
        </row>
        <row r="108">
          <cell r="C108">
            <v>435</v>
          </cell>
          <cell r="D108">
            <v>1595</v>
          </cell>
        </row>
        <row r="109">
          <cell r="C109">
            <v>398</v>
          </cell>
          <cell r="D109">
            <v>1367</v>
          </cell>
        </row>
        <row r="110">
          <cell r="C110">
            <v>1120</v>
          </cell>
          <cell r="D110">
            <v>4104</v>
          </cell>
        </row>
        <row r="111">
          <cell r="C111">
            <v>194</v>
          </cell>
          <cell r="D111">
            <v>538</v>
          </cell>
        </row>
        <row r="112">
          <cell r="C112">
            <v>5326</v>
          </cell>
          <cell r="D112">
            <v>49538</v>
          </cell>
        </row>
        <row r="113">
          <cell r="C113">
            <v>2662</v>
          </cell>
          <cell r="D113">
            <v>7786</v>
          </cell>
        </row>
        <row r="114">
          <cell r="C114">
            <v>24276</v>
          </cell>
          <cell r="D114">
            <v>187979</v>
          </cell>
        </row>
        <row r="115">
          <cell r="C115">
            <v>1017</v>
          </cell>
          <cell r="D115">
            <v>2833</v>
          </cell>
        </row>
        <row r="116">
          <cell r="C116">
            <v>744</v>
          </cell>
          <cell r="D116">
            <v>1888</v>
          </cell>
        </row>
        <row r="117">
          <cell r="C117">
            <v>899</v>
          </cell>
          <cell r="D117">
            <v>5226</v>
          </cell>
        </row>
        <row r="118">
          <cell r="C118">
            <v>5904</v>
          </cell>
          <cell r="D118">
            <v>21358</v>
          </cell>
        </row>
        <row r="119">
          <cell r="C119">
            <v>2672</v>
          </cell>
          <cell r="D119">
            <v>11061</v>
          </cell>
        </row>
        <row r="120">
          <cell r="C120">
            <v>4107</v>
          </cell>
          <cell r="D120">
            <v>14319</v>
          </cell>
        </row>
        <row r="121">
          <cell r="C121">
            <v>1351</v>
          </cell>
          <cell r="D121">
            <v>6162</v>
          </cell>
        </row>
        <row r="122">
          <cell r="C122">
            <v>651</v>
          </cell>
          <cell r="D122">
            <v>2511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6"/>
  <sheetViews>
    <sheetView tabSelected="1" zoomScaleNormal="100" workbookViewId="0">
      <pane xSplit="2" ySplit="7" topLeftCell="C8" activePane="bottomRight" state="frozen"/>
      <selection activeCell="I5" sqref="I5"/>
      <selection pane="topRight" activeCell="I5" sqref="I5"/>
      <selection pane="bottomLeft" activeCell="I5" sqref="I5"/>
      <selection pane="bottomRight" activeCell="F8" sqref="F8"/>
    </sheetView>
  </sheetViews>
  <sheetFormatPr defaultColWidth="9.140625" defaultRowHeight="15.75" customHeight="1" x14ac:dyDescent="0.2"/>
  <cols>
    <col min="1" max="1" width="8.28515625" style="90" customWidth="1"/>
    <col min="2" max="2" width="32.7109375" style="94" customWidth="1"/>
    <col min="3" max="3" width="11.140625" style="94" customWidth="1"/>
    <col min="4" max="4" width="13.28515625" style="94" customWidth="1"/>
    <col min="5" max="5" width="14.42578125" style="96" customWidth="1"/>
    <col min="6" max="16384" width="9.140625" style="94"/>
  </cols>
  <sheetData>
    <row r="1" spans="1:5" ht="15.75" customHeight="1" x14ac:dyDescent="0.25">
      <c r="B1" s="91" t="s">
        <v>0</v>
      </c>
      <c r="C1" s="92"/>
      <c r="D1" s="92"/>
      <c r="E1" s="93"/>
    </row>
    <row r="2" spans="1:5" ht="15.75" customHeight="1" x14ac:dyDescent="0.25">
      <c r="B2" s="95" t="s">
        <v>1</v>
      </c>
    </row>
    <row r="4" spans="1:5" ht="15.75" customHeight="1" x14ac:dyDescent="0.25">
      <c r="A4" s="130" t="s">
        <v>278</v>
      </c>
      <c r="B4" s="130"/>
      <c r="C4" s="130"/>
      <c r="D4" s="130"/>
      <c r="E4" s="130"/>
    </row>
    <row r="5" spans="1:5" ht="15.75" customHeight="1" x14ac:dyDescent="0.25">
      <c r="A5" s="130" t="s">
        <v>279</v>
      </c>
      <c r="B5" s="130"/>
      <c r="C5" s="130"/>
      <c r="D5" s="130"/>
      <c r="E5" s="130"/>
    </row>
    <row r="6" spans="1:5" ht="9" customHeight="1" x14ac:dyDescent="0.2">
      <c r="B6" s="97"/>
      <c r="E6" s="97"/>
    </row>
    <row r="7" spans="1:5" ht="39" customHeight="1" x14ac:dyDescent="0.2">
      <c r="A7" s="98" t="s">
        <v>3</v>
      </c>
      <c r="B7" s="99" t="s">
        <v>4</v>
      </c>
      <c r="C7" s="99" t="s">
        <v>280</v>
      </c>
      <c r="D7" s="100" t="s">
        <v>6</v>
      </c>
      <c r="E7" s="99" t="s">
        <v>7</v>
      </c>
    </row>
    <row r="8" spans="1:5" ht="15.75" customHeight="1" x14ac:dyDescent="0.2">
      <c r="A8" s="101" t="s">
        <v>8</v>
      </c>
      <c r="B8" s="102" t="s">
        <v>9</v>
      </c>
      <c r="C8" s="103">
        <f>'[1]realigned data'!C8</f>
        <v>6444</v>
      </c>
      <c r="D8" s="103">
        <f>'[1]realigned data'!D8</f>
        <v>27029</v>
      </c>
      <c r="E8" s="104">
        <f t="shared" ref="E8:E39" si="0">IF(AND(C8&gt;0,D8&gt;0),C8/D8,0)</f>
        <v>0.23841059602649006</v>
      </c>
    </row>
    <row r="9" spans="1:5" ht="15.75" customHeight="1" x14ac:dyDescent="0.2">
      <c r="A9" s="105" t="s">
        <v>10</v>
      </c>
      <c r="B9" s="106" t="s">
        <v>11</v>
      </c>
      <c r="C9" s="103">
        <f>'[1]realigned data'!C9</f>
        <v>1197</v>
      </c>
      <c r="D9" s="103">
        <f>'[1]realigned data'!D9</f>
        <v>5951</v>
      </c>
      <c r="E9" s="107">
        <f t="shared" si="0"/>
        <v>0.20114266509830281</v>
      </c>
    </row>
    <row r="10" spans="1:5" ht="15.75" customHeight="1" x14ac:dyDescent="0.2">
      <c r="A10" s="105" t="s">
        <v>12</v>
      </c>
      <c r="B10" s="106" t="s">
        <v>13</v>
      </c>
      <c r="C10" s="103">
        <f>'[1]realigned data'!C10</f>
        <v>460</v>
      </c>
      <c r="D10" s="103">
        <f>'[1]realigned data'!D10</f>
        <v>1447</v>
      </c>
      <c r="E10" s="107">
        <f t="shared" si="0"/>
        <v>0.31789910158949553</v>
      </c>
    </row>
    <row r="11" spans="1:5" ht="15.75" customHeight="1" x14ac:dyDescent="0.2">
      <c r="A11" s="105" t="s">
        <v>14</v>
      </c>
      <c r="B11" s="106" t="s">
        <v>15</v>
      </c>
      <c r="C11" s="103">
        <f>'[1]realigned data'!C11</f>
        <v>1260</v>
      </c>
      <c r="D11" s="103">
        <f>'[1]realigned data'!D11</f>
        <v>3900</v>
      </c>
      <c r="E11" s="107">
        <f t="shared" si="0"/>
        <v>0.32307692307692309</v>
      </c>
    </row>
    <row r="12" spans="1:5" ht="15.75" customHeight="1" x14ac:dyDescent="0.2">
      <c r="A12" s="105" t="s">
        <v>16</v>
      </c>
      <c r="B12" s="106" t="s">
        <v>17</v>
      </c>
      <c r="C12" s="103">
        <f>'[1]realigned data'!C12</f>
        <v>1013</v>
      </c>
      <c r="D12" s="103">
        <f>'[1]realigned data'!D12</f>
        <v>3698</v>
      </c>
      <c r="E12" s="107">
        <f t="shared" si="0"/>
        <v>0.27393185505678747</v>
      </c>
    </row>
    <row r="13" spans="1:5" ht="15.75" customHeight="1" x14ac:dyDescent="0.2">
      <c r="A13" s="105" t="s">
        <v>18</v>
      </c>
      <c r="B13" s="106" t="s">
        <v>19</v>
      </c>
      <c r="C13" s="103">
        <f>'[1]realigned data'!C13</f>
        <v>548</v>
      </c>
      <c r="D13" s="103">
        <f>'[1]realigned data'!D13</f>
        <v>2081</v>
      </c>
      <c r="E13" s="107">
        <f t="shared" si="0"/>
        <v>0.26333493512734263</v>
      </c>
    </row>
    <row r="14" spans="1:5" ht="15.75" customHeight="1" x14ac:dyDescent="0.2">
      <c r="A14" s="105" t="s">
        <v>20</v>
      </c>
      <c r="B14" s="106" t="s">
        <v>21</v>
      </c>
      <c r="C14" s="103">
        <f>'[1]realigned data'!C14</f>
        <v>2277</v>
      </c>
      <c r="D14" s="103">
        <f>'[1]realigned data'!D14</f>
        <v>7536</v>
      </c>
      <c r="E14" s="107">
        <f t="shared" si="0"/>
        <v>0.30214968152866239</v>
      </c>
    </row>
    <row r="15" spans="1:5" ht="15.75" customHeight="1" x14ac:dyDescent="0.2">
      <c r="A15" s="105" t="s">
        <v>22</v>
      </c>
      <c r="B15" s="106" t="s">
        <v>23</v>
      </c>
      <c r="C15" s="103">
        <f>'[1]realigned data'!C15</f>
        <v>890</v>
      </c>
      <c r="D15" s="103">
        <f>'[1]realigned data'!D15</f>
        <v>2811</v>
      </c>
      <c r="E15" s="107">
        <f t="shared" si="0"/>
        <v>0.31661330487371042</v>
      </c>
    </row>
    <row r="16" spans="1:5" ht="15.75" customHeight="1" x14ac:dyDescent="0.2">
      <c r="A16" s="105" t="s">
        <v>24</v>
      </c>
      <c r="B16" s="106" t="s">
        <v>25</v>
      </c>
      <c r="C16" s="103">
        <f>'[1]realigned data'!C16</f>
        <v>1836</v>
      </c>
      <c r="D16" s="103">
        <f>'[1]realigned data'!D16</f>
        <v>5628</v>
      </c>
      <c r="E16" s="107">
        <f t="shared" si="0"/>
        <v>0.32622601279317698</v>
      </c>
    </row>
    <row r="17" spans="1:5" ht="15.75" customHeight="1" x14ac:dyDescent="0.2">
      <c r="A17" s="105" t="s">
        <v>26</v>
      </c>
      <c r="B17" s="106" t="s">
        <v>27</v>
      </c>
      <c r="C17" s="103">
        <f>'[1]realigned data'!C17</f>
        <v>3399</v>
      </c>
      <c r="D17" s="103">
        <f>'[1]realigned data'!D17</f>
        <v>15278</v>
      </c>
      <c r="E17" s="107">
        <f t="shared" si="0"/>
        <v>0.22247676397434218</v>
      </c>
    </row>
    <row r="18" spans="1:5" ht="15.75" customHeight="1" x14ac:dyDescent="0.2">
      <c r="A18" s="105" t="s">
        <v>28</v>
      </c>
      <c r="B18" s="106" t="s">
        <v>29</v>
      </c>
      <c r="C18" s="103">
        <f>'[1]realigned data'!C18</f>
        <v>6883</v>
      </c>
      <c r="D18" s="103">
        <f>'[1]realigned data'!D18</f>
        <v>31032</v>
      </c>
      <c r="E18" s="107">
        <f t="shared" si="0"/>
        <v>0.22180329981954111</v>
      </c>
    </row>
    <row r="19" spans="1:5" ht="15.75" customHeight="1" x14ac:dyDescent="0.2">
      <c r="A19" s="105" t="s">
        <v>30</v>
      </c>
      <c r="B19" s="106" t="s">
        <v>31</v>
      </c>
      <c r="C19" s="103">
        <f>'[1]realigned data'!C19</f>
        <v>981</v>
      </c>
      <c r="D19" s="103">
        <f>'[1]realigned data'!D19</f>
        <v>4371</v>
      </c>
      <c r="E19" s="107">
        <f t="shared" si="0"/>
        <v>0.22443376801647219</v>
      </c>
    </row>
    <row r="20" spans="1:5" ht="15.75" customHeight="1" x14ac:dyDescent="0.2">
      <c r="A20" s="105" t="s">
        <v>32</v>
      </c>
      <c r="B20" s="106" t="s">
        <v>33</v>
      </c>
      <c r="C20" s="103">
        <f>'[1]realigned data'!C20</f>
        <v>2736</v>
      </c>
      <c r="D20" s="103">
        <f>'[1]realigned data'!D20</f>
        <v>13140</v>
      </c>
      <c r="E20" s="107">
        <f t="shared" si="0"/>
        <v>0.20821917808219179</v>
      </c>
    </row>
    <row r="21" spans="1:5" ht="15.75" customHeight="1" x14ac:dyDescent="0.2">
      <c r="A21" s="105" t="s">
        <v>34</v>
      </c>
      <c r="B21" s="106" t="s">
        <v>35</v>
      </c>
      <c r="C21" s="103">
        <f>'[1]realigned data'!C21</f>
        <v>4208</v>
      </c>
      <c r="D21" s="103">
        <f>'[1]realigned data'!D21</f>
        <v>34781</v>
      </c>
      <c r="E21" s="107">
        <f t="shared" si="0"/>
        <v>0.12098559558379575</v>
      </c>
    </row>
    <row r="22" spans="1:5" ht="15.75" customHeight="1" x14ac:dyDescent="0.2">
      <c r="A22" s="105" t="s">
        <v>36</v>
      </c>
      <c r="B22" s="106" t="s">
        <v>37</v>
      </c>
      <c r="C22" s="103">
        <f>'[1]realigned data'!C22</f>
        <v>1595</v>
      </c>
      <c r="D22" s="103">
        <f>'[1]realigned data'!D22</f>
        <v>5831</v>
      </c>
      <c r="E22" s="107">
        <f t="shared" si="0"/>
        <v>0.27353798662322071</v>
      </c>
    </row>
    <row r="23" spans="1:5" ht="15.75" customHeight="1" x14ac:dyDescent="0.2">
      <c r="A23" s="105" t="s">
        <v>38</v>
      </c>
      <c r="B23" s="106" t="s">
        <v>39</v>
      </c>
      <c r="C23" s="103">
        <f>'[1]realigned data'!C23</f>
        <v>2768</v>
      </c>
      <c r="D23" s="103">
        <f>'[1]realigned data'!D23</f>
        <v>12899</v>
      </c>
      <c r="E23" s="107">
        <f t="shared" si="0"/>
        <v>0.21459027831614855</v>
      </c>
    </row>
    <row r="24" spans="1:5" ht="15.75" customHeight="1" x14ac:dyDescent="0.2">
      <c r="A24" s="105" t="s">
        <v>40</v>
      </c>
      <c r="B24" s="106" t="s">
        <v>41</v>
      </c>
      <c r="C24" s="103">
        <f>'[1]realigned data'!C24</f>
        <v>222</v>
      </c>
      <c r="D24" s="103">
        <f>'[1]realigned data'!D24</f>
        <v>1945</v>
      </c>
      <c r="E24" s="107">
        <f t="shared" si="0"/>
        <v>0.1141388174807198</v>
      </c>
    </row>
    <row r="25" spans="1:5" ht="15.75" customHeight="1" x14ac:dyDescent="0.2">
      <c r="A25" s="105" t="s">
        <v>42</v>
      </c>
      <c r="B25" s="106" t="s">
        <v>43</v>
      </c>
      <c r="C25" s="103">
        <f>'[1]realigned data'!C25</f>
        <v>1912</v>
      </c>
      <c r="D25" s="103">
        <f>'[1]realigned data'!D25</f>
        <v>9512</v>
      </c>
      <c r="E25" s="107">
        <f t="shared" si="0"/>
        <v>0.20100925147182505</v>
      </c>
    </row>
    <row r="26" spans="1:5" ht="15.75" customHeight="1" x14ac:dyDescent="0.2">
      <c r="A26" s="105" t="s">
        <v>44</v>
      </c>
      <c r="B26" s="106" t="s">
        <v>45</v>
      </c>
      <c r="C26" s="103">
        <f>'[1]realigned data'!C26</f>
        <v>912</v>
      </c>
      <c r="D26" s="103">
        <f>'[1]realigned data'!D26</f>
        <v>3299</v>
      </c>
      <c r="E26" s="107">
        <f t="shared" si="0"/>
        <v>0.27644740830554715</v>
      </c>
    </row>
    <row r="27" spans="1:5" ht="15.75" customHeight="1" x14ac:dyDescent="0.2">
      <c r="A27" s="105" t="s">
        <v>46</v>
      </c>
      <c r="B27" s="106" t="s">
        <v>47</v>
      </c>
      <c r="C27" s="103">
        <f>'[1]realigned data'!C27</f>
        <v>3208</v>
      </c>
      <c r="D27" s="103">
        <f>'[1]realigned data'!D27</f>
        <v>18576</v>
      </c>
      <c r="E27" s="107">
        <f t="shared" si="0"/>
        <v>0.1726959517657192</v>
      </c>
    </row>
    <row r="28" spans="1:5" ht="15.75" customHeight="1" x14ac:dyDescent="0.2">
      <c r="A28" s="105" t="s">
        <v>48</v>
      </c>
      <c r="B28" s="106" t="s">
        <v>49</v>
      </c>
      <c r="C28" s="103">
        <f>'[1]realigned data'!C28</f>
        <v>1132</v>
      </c>
      <c r="D28" s="103">
        <f>'[1]realigned data'!D28</f>
        <v>4859</v>
      </c>
      <c r="E28" s="107">
        <f t="shared" si="0"/>
        <v>0.23296974686149413</v>
      </c>
    </row>
    <row r="29" spans="1:5" ht="15.75" customHeight="1" x14ac:dyDescent="0.2">
      <c r="A29" s="105" t="s">
        <v>50</v>
      </c>
      <c r="B29" s="106" t="s">
        <v>281</v>
      </c>
      <c r="C29" s="103">
        <f>'[1]realigned data'!C29</f>
        <v>707</v>
      </c>
      <c r="D29" s="103">
        <f>'[1]realigned data'!D29</f>
        <v>2990</v>
      </c>
      <c r="E29" s="107">
        <f t="shared" si="0"/>
        <v>0.23645484949832776</v>
      </c>
    </row>
    <row r="30" spans="1:5" ht="15.75" customHeight="1" x14ac:dyDescent="0.2">
      <c r="A30" s="105" t="s">
        <v>52</v>
      </c>
      <c r="B30" s="106" t="s">
        <v>53</v>
      </c>
      <c r="C30" s="103">
        <f>'[1]realigned data'!C30</f>
        <v>1653</v>
      </c>
      <c r="D30" s="103">
        <f>'[1]realigned data'!D30</f>
        <v>10862</v>
      </c>
      <c r="E30" s="107">
        <f t="shared" si="0"/>
        <v>0.15218191861535629</v>
      </c>
    </row>
    <row r="31" spans="1:5" ht="15.75" customHeight="1" x14ac:dyDescent="0.2">
      <c r="A31" s="105" t="s">
        <v>54</v>
      </c>
      <c r="B31" s="106" t="s">
        <v>55</v>
      </c>
      <c r="C31" s="103">
        <f>'[1]realigned data'!C31</f>
        <v>1059</v>
      </c>
      <c r="D31" s="103">
        <f>'[1]realigned data'!D31</f>
        <v>3668</v>
      </c>
      <c r="E31" s="107">
        <f t="shared" si="0"/>
        <v>0.28871319520174482</v>
      </c>
    </row>
    <row r="32" spans="1:5" ht="15.75" customHeight="1" x14ac:dyDescent="0.2">
      <c r="A32" s="105" t="s">
        <v>56</v>
      </c>
      <c r="B32" s="108" t="s">
        <v>282</v>
      </c>
      <c r="C32" s="103">
        <f>'[1]realigned data'!C32</f>
        <v>679</v>
      </c>
      <c r="D32" s="103">
        <f>'[1]realigned data'!D32</f>
        <v>2210</v>
      </c>
      <c r="E32" s="107">
        <f t="shared" si="0"/>
        <v>0.30723981900452491</v>
      </c>
    </row>
    <row r="33" spans="1:5" ht="15.75" customHeight="1" x14ac:dyDescent="0.2">
      <c r="A33" s="105" t="s">
        <v>58</v>
      </c>
      <c r="B33" s="106" t="s">
        <v>59</v>
      </c>
      <c r="C33" s="103">
        <f>'[1]realigned data'!C33</f>
        <v>390</v>
      </c>
      <c r="D33" s="103">
        <f>'[1]realigned data'!D33</f>
        <v>1424</v>
      </c>
      <c r="E33" s="107">
        <f t="shared" si="0"/>
        <v>0.273876404494382</v>
      </c>
    </row>
    <row r="34" spans="1:5" ht="15.75" customHeight="1" x14ac:dyDescent="0.2">
      <c r="A34" s="105" t="s">
        <v>60</v>
      </c>
      <c r="B34" s="106" t="s">
        <v>61</v>
      </c>
      <c r="C34" s="103">
        <f>'[1]realigned data'!C34</f>
        <v>4278</v>
      </c>
      <c r="D34" s="103">
        <f>'[1]realigned data'!D34</f>
        <v>15993</v>
      </c>
      <c r="E34" s="107">
        <f t="shared" si="0"/>
        <v>0.26749202776214592</v>
      </c>
    </row>
    <row r="35" spans="1:5" ht="15.75" customHeight="1" x14ac:dyDescent="0.2">
      <c r="A35" s="105" t="s">
        <v>62</v>
      </c>
      <c r="B35" s="106" t="s">
        <v>63</v>
      </c>
      <c r="C35" s="103">
        <f>'[1]realigned data'!C35</f>
        <v>2059</v>
      </c>
      <c r="D35" s="103">
        <f>'[1]realigned data'!D35</f>
        <v>7096</v>
      </c>
      <c r="E35" s="107">
        <f t="shared" si="0"/>
        <v>0.29016347237880497</v>
      </c>
    </row>
    <row r="36" spans="1:5" ht="15.75" customHeight="1" x14ac:dyDescent="0.2">
      <c r="A36" s="105" t="s">
        <v>64</v>
      </c>
      <c r="B36" s="106" t="s">
        <v>65</v>
      </c>
      <c r="C36" s="103">
        <f>'[1]realigned data'!C36</f>
        <v>835</v>
      </c>
      <c r="D36" s="103">
        <f>'[1]realigned data'!D36</f>
        <v>2368</v>
      </c>
      <c r="E36" s="107">
        <f t="shared" si="0"/>
        <v>0.35261824324324326</v>
      </c>
    </row>
    <row r="37" spans="1:5" ht="15.75" customHeight="1" x14ac:dyDescent="0.2">
      <c r="A37" s="105" t="s">
        <v>66</v>
      </c>
      <c r="B37" s="106" t="s">
        <v>67</v>
      </c>
      <c r="C37" s="103">
        <f>'[1]realigned data'!C37</f>
        <v>3831</v>
      </c>
      <c r="D37" s="103">
        <f>'[1]realigned data'!D37</f>
        <v>15839</v>
      </c>
      <c r="E37" s="107">
        <f t="shared" si="0"/>
        <v>0.24187133026074878</v>
      </c>
    </row>
    <row r="38" spans="1:5" ht="15.75" customHeight="1" x14ac:dyDescent="0.2">
      <c r="A38" s="105" t="s">
        <v>68</v>
      </c>
      <c r="B38" s="106" t="s">
        <v>69</v>
      </c>
      <c r="C38" s="103">
        <f>'[1]realigned data'!C38</f>
        <v>13620</v>
      </c>
      <c r="D38" s="103">
        <f>'[1]realigned data'!D38</f>
        <v>52940</v>
      </c>
      <c r="E38" s="107">
        <f t="shared" si="0"/>
        <v>0.25727238383075179</v>
      </c>
    </row>
    <row r="39" spans="1:5" ht="15.75" customHeight="1" x14ac:dyDescent="0.2">
      <c r="A39" s="105" t="s">
        <v>70</v>
      </c>
      <c r="B39" s="106" t="s">
        <v>71</v>
      </c>
      <c r="C39" s="103">
        <f>'[1]realigned data'!C39</f>
        <v>639</v>
      </c>
      <c r="D39" s="103">
        <f>'[1]realigned data'!D39</f>
        <v>4278</v>
      </c>
      <c r="E39" s="107">
        <f t="shared" si="0"/>
        <v>0.14936886395511922</v>
      </c>
    </row>
    <row r="40" spans="1:5" ht="15.75" customHeight="1" x14ac:dyDescent="0.2">
      <c r="A40" s="105" t="s">
        <v>72</v>
      </c>
      <c r="B40" s="106" t="s">
        <v>73</v>
      </c>
      <c r="C40" s="103">
        <f>'[1]realigned data'!C40</f>
        <v>874</v>
      </c>
      <c r="D40" s="103">
        <f>'[1]realigned data'!D40</f>
        <v>5096</v>
      </c>
      <c r="E40" s="107">
        <f t="shared" ref="E40:E71" si="1">IF(AND(C40&gt;0,D40&gt;0),C40/D40,0)</f>
        <v>0.17150706436420723</v>
      </c>
    </row>
    <row r="41" spans="1:5" ht="15.75" customHeight="1" x14ac:dyDescent="0.2">
      <c r="A41" s="105" t="s">
        <v>74</v>
      </c>
      <c r="B41" s="106" t="s">
        <v>75</v>
      </c>
      <c r="C41" s="103">
        <f>'[1]realigned data'!C41</f>
        <v>3350</v>
      </c>
      <c r="D41" s="103">
        <f>'[1]realigned data'!D41</f>
        <v>22363</v>
      </c>
      <c r="E41" s="107">
        <f t="shared" si="1"/>
        <v>0.14980101059786255</v>
      </c>
    </row>
    <row r="42" spans="1:5" ht="15.75" customHeight="1" x14ac:dyDescent="0.2">
      <c r="A42" s="105" t="s">
        <v>76</v>
      </c>
      <c r="B42" s="106" t="s">
        <v>77</v>
      </c>
      <c r="C42" s="103">
        <f>'[1]realigned data'!C42</f>
        <v>1035</v>
      </c>
      <c r="D42" s="103">
        <f>'[1]realigned data'!D42</f>
        <v>3275</v>
      </c>
      <c r="E42" s="107">
        <f t="shared" si="1"/>
        <v>0.31603053435114503</v>
      </c>
    </row>
    <row r="43" spans="1:5" ht="15.75" customHeight="1" x14ac:dyDescent="0.2">
      <c r="A43" s="105" t="s">
        <v>78</v>
      </c>
      <c r="B43" s="106" t="s">
        <v>79</v>
      </c>
      <c r="C43" s="103">
        <f>'[1]realigned data'!C43</f>
        <v>882</v>
      </c>
      <c r="D43" s="103">
        <f>'[1]realigned data'!D43</f>
        <v>2591</v>
      </c>
      <c r="E43" s="107">
        <f t="shared" si="1"/>
        <v>0.34040910845233502</v>
      </c>
    </row>
    <row r="44" spans="1:5" ht="15.75" customHeight="1" x14ac:dyDescent="0.2">
      <c r="A44" s="105" t="s">
        <v>80</v>
      </c>
      <c r="B44" s="106" t="s">
        <v>81</v>
      </c>
      <c r="C44" s="103">
        <f>'[1]realigned data'!C44</f>
        <v>1151</v>
      </c>
      <c r="D44" s="103">
        <f>'[1]realigned data'!D44</f>
        <v>7012</v>
      </c>
      <c r="E44" s="107">
        <f t="shared" si="1"/>
        <v>0.16414717626925271</v>
      </c>
    </row>
    <row r="45" spans="1:5" ht="15.75" customHeight="1" x14ac:dyDescent="0.2">
      <c r="A45" s="105" t="s">
        <v>82</v>
      </c>
      <c r="B45" s="106" t="s">
        <v>83</v>
      </c>
      <c r="C45" s="103">
        <f>'[1]realigned data'!C45</f>
        <v>3248</v>
      </c>
      <c r="D45" s="103">
        <f>'[1]realigned data'!D45</f>
        <v>10602</v>
      </c>
      <c r="E45" s="107">
        <f t="shared" si="1"/>
        <v>0.30635729107715526</v>
      </c>
    </row>
    <row r="46" spans="1:5" ht="15.75" customHeight="1" x14ac:dyDescent="0.2">
      <c r="A46" s="105" t="s">
        <v>84</v>
      </c>
      <c r="B46" s="106" t="s">
        <v>85</v>
      </c>
      <c r="C46" s="103">
        <f>'[1]realigned data'!C46</f>
        <v>10278</v>
      </c>
      <c r="D46" s="103">
        <f>'[1]realigned data'!D46</f>
        <v>44606</v>
      </c>
      <c r="E46" s="107">
        <f t="shared" si="1"/>
        <v>0.23041743263238129</v>
      </c>
    </row>
    <row r="47" spans="1:5" ht="15.75" customHeight="1" x14ac:dyDescent="0.2">
      <c r="A47" s="105" t="s">
        <v>86</v>
      </c>
      <c r="B47" s="106" t="s">
        <v>87</v>
      </c>
      <c r="C47" s="103">
        <f>'[1]realigned data'!C47</f>
        <v>2612</v>
      </c>
      <c r="D47" s="103">
        <f>'[1]realigned data'!D47</f>
        <v>7193</v>
      </c>
      <c r="E47" s="107">
        <f t="shared" si="1"/>
        <v>0.36313082163214239</v>
      </c>
    </row>
    <row r="48" spans="1:5" ht="15.75" customHeight="1" x14ac:dyDescent="0.2">
      <c r="A48" s="105" t="s">
        <v>88</v>
      </c>
      <c r="B48" s="106" t="s">
        <v>89</v>
      </c>
      <c r="C48" s="103">
        <f>'[1]realigned data'!C48</f>
        <v>17307</v>
      </c>
      <c r="D48" s="103">
        <f>'[1]realigned data'!D48</f>
        <v>64076</v>
      </c>
      <c r="E48" s="107">
        <f t="shared" si="1"/>
        <v>0.27010112990823398</v>
      </c>
    </row>
    <row r="49" spans="1:5" ht="15.75" customHeight="1" x14ac:dyDescent="0.2">
      <c r="A49" s="105" t="s">
        <v>90</v>
      </c>
      <c r="B49" s="106" t="s">
        <v>91</v>
      </c>
      <c r="C49" s="103">
        <f>'[1]realigned data'!C49</f>
        <v>2168</v>
      </c>
      <c r="D49" s="103">
        <f>'[1]realigned data'!D49</f>
        <v>10963</v>
      </c>
      <c r="E49" s="107">
        <f t="shared" si="1"/>
        <v>0.19775608866186262</v>
      </c>
    </row>
    <row r="50" spans="1:5" ht="15.75" customHeight="1" x14ac:dyDescent="0.2">
      <c r="A50" s="105" t="s">
        <v>92</v>
      </c>
      <c r="B50" s="106" t="s">
        <v>93</v>
      </c>
      <c r="C50" s="103">
        <f>'[1]realigned data'!C50</f>
        <v>8191</v>
      </c>
      <c r="D50" s="103">
        <f>'[1]realigned data'!D50</f>
        <v>36030</v>
      </c>
      <c r="E50" s="107">
        <f t="shared" si="1"/>
        <v>0.22733832917013599</v>
      </c>
    </row>
    <row r="51" spans="1:5" ht="15.75" customHeight="1" x14ac:dyDescent="0.2">
      <c r="A51" s="105" t="s">
        <v>94</v>
      </c>
      <c r="B51" s="106" t="s">
        <v>95</v>
      </c>
      <c r="C51" s="103">
        <f>'[1]realigned data'!C51</f>
        <v>378</v>
      </c>
      <c r="D51" s="103">
        <f>'[1]realigned data'!D51</f>
        <v>1840</v>
      </c>
      <c r="E51" s="107">
        <f t="shared" si="1"/>
        <v>0.20543478260869566</v>
      </c>
    </row>
    <row r="52" spans="1:5" ht="15.75" customHeight="1" x14ac:dyDescent="0.2">
      <c r="A52" s="105" t="s">
        <v>96</v>
      </c>
      <c r="B52" s="106" t="s">
        <v>97</v>
      </c>
      <c r="C52" s="103">
        <f>'[1]realigned data'!C52</f>
        <v>407</v>
      </c>
      <c r="D52" s="103">
        <f>'[1]realigned data'!D52</f>
        <v>1369</v>
      </c>
      <c r="E52" s="107">
        <f t="shared" si="1"/>
        <v>0.29729729729729731</v>
      </c>
    </row>
    <row r="53" spans="1:5" ht="15.75" customHeight="1" x14ac:dyDescent="0.2">
      <c r="A53" s="105" t="s">
        <v>98</v>
      </c>
      <c r="B53" s="106" t="s">
        <v>99</v>
      </c>
      <c r="C53" s="103">
        <f>'[1]realigned data'!C53</f>
        <v>1715</v>
      </c>
      <c r="D53" s="103">
        <f>'[1]realigned data'!D53</f>
        <v>9505</v>
      </c>
      <c r="E53" s="107">
        <f t="shared" si="1"/>
        <v>0.18043135192004209</v>
      </c>
    </row>
    <row r="54" spans="1:5" ht="15.75" customHeight="1" x14ac:dyDescent="0.2">
      <c r="A54" s="105" t="s">
        <v>100</v>
      </c>
      <c r="B54" s="106" t="s">
        <v>101</v>
      </c>
      <c r="C54" s="103">
        <f>'[1]realigned data'!C54</f>
        <v>1066</v>
      </c>
      <c r="D54" s="103">
        <f>'[1]realigned data'!D54</f>
        <v>3316</v>
      </c>
      <c r="E54" s="107">
        <f t="shared" si="1"/>
        <v>0.32147165259348615</v>
      </c>
    </row>
    <row r="55" spans="1:5" ht="15.75" customHeight="1" x14ac:dyDescent="0.2">
      <c r="A55" s="105" t="s">
        <v>102</v>
      </c>
      <c r="B55" s="106" t="s">
        <v>103</v>
      </c>
      <c r="C55" s="103">
        <f>'[1]realigned data'!C55</f>
        <v>18753</v>
      </c>
      <c r="D55" s="103">
        <f>'[1]realigned data'!D55</f>
        <v>86222</v>
      </c>
      <c r="E55" s="107">
        <f t="shared" si="1"/>
        <v>0.21749669457910975</v>
      </c>
    </row>
    <row r="56" spans="1:5" ht="15.75" customHeight="1" x14ac:dyDescent="0.2">
      <c r="A56" s="105" t="s">
        <v>104</v>
      </c>
      <c r="B56" s="106" t="s">
        <v>105</v>
      </c>
      <c r="C56" s="103">
        <f>'[1]realigned data'!C56</f>
        <v>1647</v>
      </c>
      <c r="D56" s="103">
        <f>'[1]realigned data'!D56</f>
        <v>4644</v>
      </c>
      <c r="E56" s="107">
        <f t="shared" si="1"/>
        <v>0.35465116279069769</v>
      </c>
    </row>
    <row r="57" spans="1:5" ht="15.75" customHeight="1" x14ac:dyDescent="0.2">
      <c r="A57" s="105" t="s">
        <v>106</v>
      </c>
      <c r="B57" s="106" t="s">
        <v>107</v>
      </c>
      <c r="C57" s="103">
        <f>'[1]realigned data'!C57</f>
        <v>732</v>
      </c>
      <c r="D57" s="103">
        <f>'[1]realigned data'!D57</f>
        <v>2743</v>
      </c>
      <c r="E57" s="107">
        <f t="shared" si="1"/>
        <v>0.26686110098432375</v>
      </c>
    </row>
    <row r="58" spans="1:5" ht="15.75" customHeight="1" x14ac:dyDescent="0.2">
      <c r="A58" s="105" t="s">
        <v>108</v>
      </c>
      <c r="B58" s="106" t="s">
        <v>109</v>
      </c>
      <c r="C58" s="103">
        <f>'[1]realigned data'!C58</f>
        <v>525</v>
      </c>
      <c r="D58" s="103">
        <f>'[1]realigned data'!D58</f>
        <v>1155</v>
      </c>
      <c r="E58" s="107">
        <f t="shared" si="1"/>
        <v>0.45454545454545453</v>
      </c>
    </row>
    <row r="59" spans="1:5" ht="15.75" customHeight="1" x14ac:dyDescent="0.2">
      <c r="A59" s="105" t="s">
        <v>110</v>
      </c>
      <c r="B59" s="106" t="s">
        <v>111</v>
      </c>
      <c r="C59" s="103">
        <f>'[1]realigned data'!C59</f>
        <v>5495</v>
      </c>
      <c r="D59" s="103">
        <f>'[1]realigned data'!D59</f>
        <v>24986</v>
      </c>
      <c r="E59" s="107">
        <f t="shared" si="1"/>
        <v>0.21992315696790202</v>
      </c>
    </row>
    <row r="60" spans="1:5" ht="15.75" customHeight="1" x14ac:dyDescent="0.2">
      <c r="A60" s="105" t="s">
        <v>112</v>
      </c>
      <c r="B60" s="106" t="s">
        <v>113</v>
      </c>
      <c r="C60" s="103">
        <f>'[1]realigned data'!C60</f>
        <v>1963</v>
      </c>
      <c r="D60" s="103">
        <f>'[1]realigned data'!D60</f>
        <v>8327</v>
      </c>
      <c r="E60" s="107">
        <f t="shared" si="1"/>
        <v>0.23573916176293983</v>
      </c>
    </row>
    <row r="61" spans="1:5" ht="15.75" customHeight="1" x14ac:dyDescent="0.2">
      <c r="A61" s="105" t="s">
        <v>114</v>
      </c>
      <c r="B61" s="106" t="s">
        <v>115</v>
      </c>
      <c r="C61" s="103">
        <f>'[1]realigned data'!C61</f>
        <v>3284</v>
      </c>
      <c r="D61" s="103">
        <f>'[1]realigned data'!D61</f>
        <v>16538</v>
      </c>
      <c r="E61" s="107">
        <f t="shared" si="1"/>
        <v>0.19857298343209578</v>
      </c>
    </row>
    <row r="62" spans="1:5" ht="15.75" customHeight="1" x14ac:dyDescent="0.2">
      <c r="A62" s="105" t="s">
        <v>116</v>
      </c>
      <c r="B62" s="106" t="s">
        <v>117</v>
      </c>
      <c r="C62" s="103">
        <f>'[1]realigned data'!C62</f>
        <v>1157</v>
      </c>
      <c r="D62" s="103">
        <f>'[1]realigned data'!D62</f>
        <v>3464</v>
      </c>
      <c r="E62" s="107">
        <f t="shared" si="1"/>
        <v>0.33400692840646651</v>
      </c>
    </row>
    <row r="63" spans="1:5" ht="15.75" customHeight="1" x14ac:dyDescent="0.2">
      <c r="A63" s="105" t="s">
        <v>118</v>
      </c>
      <c r="B63" s="106" t="s">
        <v>119</v>
      </c>
      <c r="C63" s="103">
        <f>'[1]realigned data'!C63</f>
        <v>2898</v>
      </c>
      <c r="D63" s="103">
        <f>'[1]realigned data'!D63</f>
        <v>10276</v>
      </c>
      <c r="E63" s="107">
        <f t="shared" si="1"/>
        <v>0.28201634877384196</v>
      </c>
    </row>
    <row r="64" spans="1:5" ht="15.75" customHeight="1" x14ac:dyDescent="0.2">
      <c r="A64" s="105" t="s">
        <v>120</v>
      </c>
      <c r="B64" s="106" t="s">
        <v>121</v>
      </c>
      <c r="C64" s="103">
        <f>'[1]realigned data'!C64</f>
        <v>207</v>
      </c>
      <c r="D64" s="103">
        <f>'[1]realigned data'!D64</f>
        <v>715</v>
      </c>
      <c r="E64" s="107">
        <f t="shared" si="1"/>
        <v>0.28951048951048952</v>
      </c>
    </row>
    <row r="65" spans="1:5" ht="15.75" customHeight="1" x14ac:dyDescent="0.2">
      <c r="A65" s="105" t="s">
        <v>122</v>
      </c>
      <c r="B65" s="106" t="s">
        <v>123</v>
      </c>
      <c r="C65" s="103">
        <f>'[1]realigned data'!C65</f>
        <v>4461</v>
      </c>
      <c r="D65" s="103">
        <f>'[1]realigned data'!D65</f>
        <v>25232</v>
      </c>
      <c r="E65" s="107">
        <f t="shared" si="1"/>
        <v>0.17679930247305009</v>
      </c>
    </row>
    <row r="66" spans="1:5" ht="15.75" customHeight="1" x14ac:dyDescent="0.2">
      <c r="A66" s="105" t="s">
        <v>124</v>
      </c>
      <c r="B66" s="106" t="s">
        <v>125</v>
      </c>
      <c r="C66" s="103">
        <f>'[1]realigned data'!C66</f>
        <v>897</v>
      </c>
      <c r="D66" s="103">
        <f>'[1]realigned data'!D66</f>
        <v>5561</v>
      </c>
      <c r="E66" s="107">
        <f t="shared" si="1"/>
        <v>0.16130192411436792</v>
      </c>
    </row>
    <row r="67" spans="1:5" ht="15.75" customHeight="1" x14ac:dyDescent="0.2">
      <c r="A67" s="105" t="s">
        <v>126</v>
      </c>
      <c r="B67" s="106" t="s">
        <v>127</v>
      </c>
      <c r="C67" s="109">
        <f>'[1]realigned data'!C67</f>
        <v>1249</v>
      </c>
      <c r="D67" s="103">
        <f>'[1]realigned data'!D67</f>
        <v>4324</v>
      </c>
      <c r="E67" s="107">
        <f t="shared" si="1"/>
        <v>0.28885291396854762</v>
      </c>
    </row>
    <row r="68" spans="1:5" ht="15.75" customHeight="1" x14ac:dyDescent="0.2">
      <c r="A68" s="105" t="s">
        <v>128</v>
      </c>
      <c r="B68" s="106" t="s">
        <v>129</v>
      </c>
      <c r="C68" s="103">
        <f>'[1]realigned data'!C68</f>
        <v>5987</v>
      </c>
      <c r="D68" s="103">
        <f>'[1]realigned data'!D68</f>
        <v>36990</v>
      </c>
      <c r="E68" s="107">
        <f t="shared" si="1"/>
        <v>0.16185455528521223</v>
      </c>
    </row>
    <row r="69" spans="1:5" ht="15.75" customHeight="1" x14ac:dyDescent="0.2">
      <c r="A69" s="105" t="s">
        <v>130</v>
      </c>
      <c r="B69" s="106" t="s">
        <v>131</v>
      </c>
      <c r="C69" s="103">
        <f>'[1]realigned data'!C69</f>
        <v>462</v>
      </c>
      <c r="D69" s="103">
        <f>'[1]realigned data'!D69</f>
        <v>1423</v>
      </c>
      <c r="E69" s="107">
        <f t="shared" si="1"/>
        <v>0.32466619817287423</v>
      </c>
    </row>
    <row r="70" spans="1:5" ht="15.75" customHeight="1" x14ac:dyDescent="0.2">
      <c r="A70" s="105" t="s">
        <v>132</v>
      </c>
      <c r="B70" s="106" t="s">
        <v>133</v>
      </c>
      <c r="C70" s="103">
        <f>'[1]realigned data'!C70</f>
        <v>2622</v>
      </c>
      <c r="D70" s="103">
        <f>'[1]realigned data'!D70</f>
        <v>10814</v>
      </c>
      <c r="E70" s="107">
        <f t="shared" si="1"/>
        <v>0.24246347327538376</v>
      </c>
    </row>
    <row r="71" spans="1:5" ht="15.75" customHeight="1" x14ac:dyDescent="0.2">
      <c r="A71" s="105" t="s">
        <v>134</v>
      </c>
      <c r="B71" s="106" t="s">
        <v>283</v>
      </c>
      <c r="C71" s="103">
        <f>'[1]realigned data'!C71</f>
        <v>3213</v>
      </c>
      <c r="D71" s="103">
        <f>'[1]realigned data'!D71</f>
        <v>9735</v>
      </c>
      <c r="E71" s="107">
        <f t="shared" si="1"/>
        <v>0.33004622496147917</v>
      </c>
    </row>
    <row r="72" spans="1:5" ht="15.75" customHeight="1" x14ac:dyDescent="0.2">
      <c r="A72" s="105" t="s">
        <v>136</v>
      </c>
      <c r="B72" s="106" t="s">
        <v>137</v>
      </c>
      <c r="C72" s="103">
        <f>'[1]realigned data'!C72</f>
        <v>2426</v>
      </c>
      <c r="D72" s="103">
        <f>'[1]realigned data'!D72</f>
        <v>13623</v>
      </c>
      <c r="E72" s="107">
        <f t="shared" ref="E72:E103" si="2">IF(AND(C72&gt;0,D72&gt;0),C72/D72,0)</f>
        <v>0.17808118622917127</v>
      </c>
    </row>
    <row r="73" spans="1:5" ht="15.75" customHeight="1" x14ac:dyDescent="0.2">
      <c r="A73" s="105" t="s">
        <v>138</v>
      </c>
      <c r="B73" s="106" t="s">
        <v>139</v>
      </c>
      <c r="C73" s="103">
        <f>'[1]realigned data'!C73</f>
        <v>1261</v>
      </c>
      <c r="D73" s="103">
        <f>'[1]realigned data'!D73</f>
        <v>4807</v>
      </c>
      <c r="E73" s="107">
        <f t="shared" si="2"/>
        <v>0.26232577491158726</v>
      </c>
    </row>
    <row r="74" spans="1:5" ht="15.75" customHeight="1" x14ac:dyDescent="0.2">
      <c r="A74" s="105" t="s">
        <v>140</v>
      </c>
      <c r="B74" s="106" t="s">
        <v>141</v>
      </c>
      <c r="C74" s="103">
        <f>'[1]realigned data'!C74</f>
        <v>765</v>
      </c>
      <c r="D74" s="103">
        <f>'[1]realigned data'!D74</f>
        <v>2888</v>
      </c>
      <c r="E74" s="107">
        <f t="shared" si="2"/>
        <v>0.26488919667590027</v>
      </c>
    </row>
    <row r="75" spans="1:5" ht="15.75" customHeight="1" x14ac:dyDescent="0.2">
      <c r="A75" s="105" t="s">
        <v>142</v>
      </c>
      <c r="B75" s="106" t="s">
        <v>143</v>
      </c>
      <c r="C75" s="103">
        <f>'[1]realigned data'!C75</f>
        <v>1185</v>
      </c>
      <c r="D75" s="103">
        <f>'[1]realigned data'!D75</f>
        <v>3556</v>
      </c>
      <c r="E75" s="107">
        <f t="shared" si="2"/>
        <v>0.33323959505061868</v>
      </c>
    </row>
    <row r="76" spans="1:5" ht="15.75" customHeight="1" x14ac:dyDescent="0.2">
      <c r="A76" s="105" t="s">
        <v>144</v>
      </c>
      <c r="B76" s="106" t="s">
        <v>145</v>
      </c>
      <c r="C76" s="103">
        <f>'[1]realigned data'!C76</f>
        <v>1776</v>
      </c>
      <c r="D76" s="103">
        <f>'[1]realigned data'!D76</f>
        <v>6931</v>
      </c>
      <c r="E76" s="107">
        <f t="shared" si="2"/>
        <v>0.25624008079642185</v>
      </c>
    </row>
    <row r="77" spans="1:5" ht="15.75" customHeight="1" x14ac:dyDescent="0.2">
      <c r="A77" s="105" t="s">
        <v>146</v>
      </c>
      <c r="B77" s="110" t="s">
        <v>147</v>
      </c>
      <c r="C77" s="103">
        <f>'[1]realigned data'!C77</f>
        <v>32994</v>
      </c>
      <c r="D77" s="103">
        <f>'[1]realigned data'!D77</f>
        <v>180828</v>
      </c>
      <c r="E77" s="107">
        <f t="shared" si="2"/>
        <v>0.18246068086800718</v>
      </c>
    </row>
    <row r="78" spans="1:5" ht="15.75" customHeight="1" x14ac:dyDescent="0.2">
      <c r="A78" s="105" t="s">
        <v>148</v>
      </c>
      <c r="B78" s="106" t="s">
        <v>149</v>
      </c>
      <c r="C78" s="103">
        <f>'[1]realigned data'!C78</f>
        <v>546</v>
      </c>
      <c r="D78" s="103">
        <f>'[1]realigned data'!D78</f>
        <v>2107</v>
      </c>
      <c r="E78" s="107">
        <f t="shared" si="2"/>
        <v>0.25913621262458469</v>
      </c>
    </row>
    <row r="79" spans="1:5" ht="15.75" customHeight="1" x14ac:dyDescent="0.2">
      <c r="A79" s="105" t="s">
        <v>150</v>
      </c>
      <c r="B79" s="106" t="s">
        <v>151</v>
      </c>
      <c r="C79" s="103">
        <f>'[1]realigned data'!C79</f>
        <v>1332</v>
      </c>
      <c r="D79" s="103">
        <f>'[1]realigned data'!D79</f>
        <v>4692</v>
      </c>
      <c r="E79" s="107">
        <f t="shared" si="2"/>
        <v>0.28388746803069054</v>
      </c>
    </row>
    <row r="80" spans="1:5" ht="15.75" customHeight="1" x14ac:dyDescent="0.2">
      <c r="A80" s="105" t="s">
        <v>152</v>
      </c>
      <c r="B80" s="106" t="s">
        <v>153</v>
      </c>
      <c r="C80" s="103">
        <f>'[1]realigned data'!C80</f>
        <v>2758</v>
      </c>
      <c r="D80" s="103">
        <f>'[1]realigned data'!D80</f>
        <v>14881</v>
      </c>
      <c r="E80" s="107">
        <f t="shared" si="2"/>
        <v>0.18533700692157784</v>
      </c>
    </row>
    <row r="81" spans="1:5" ht="15.75" customHeight="1" x14ac:dyDescent="0.2">
      <c r="A81" s="105" t="s">
        <v>154</v>
      </c>
      <c r="B81" s="106" t="s">
        <v>155</v>
      </c>
      <c r="C81" s="103">
        <f>'[1]realigned data'!C81</f>
        <v>4853</v>
      </c>
      <c r="D81" s="103">
        <f>'[1]realigned data'!D81</f>
        <v>17716</v>
      </c>
      <c r="E81" s="107">
        <f t="shared" si="2"/>
        <v>0.2739331677579589</v>
      </c>
    </row>
    <row r="82" spans="1:5" ht="15.75" customHeight="1" x14ac:dyDescent="0.2">
      <c r="A82" s="105" t="s">
        <v>156</v>
      </c>
      <c r="B82" s="106" t="s">
        <v>157</v>
      </c>
      <c r="C82" s="103">
        <f>'[1]realigned data'!C82</f>
        <v>6357</v>
      </c>
      <c r="D82" s="103">
        <f>'[1]realigned data'!D82</f>
        <v>30937</v>
      </c>
      <c r="E82" s="107">
        <f t="shared" si="2"/>
        <v>0.20548210880175841</v>
      </c>
    </row>
    <row r="83" spans="1:5" ht="15.75" customHeight="1" x14ac:dyDescent="0.2">
      <c r="A83" s="105" t="s">
        <v>158</v>
      </c>
      <c r="B83" s="106" t="s">
        <v>159</v>
      </c>
      <c r="C83" s="103">
        <f>'[1]realigned data'!C83</f>
        <v>1136</v>
      </c>
      <c r="D83" s="103">
        <f>'[1]realigned data'!D83</f>
        <v>2841</v>
      </c>
      <c r="E83" s="107">
        <f t="shared" si="2"/>
        <v>0.39985920450545581</v>
      </c>
    </row>
    <row r="84" spans="1:5" ht="15.75" customHeight="1" x14ac:dyDescent="0.2">
      <c r="A84" s="105" t="s">
        <v>160</v>
      </c>
      <c r="B84" s="106" t="s">
        <v>161</v>
      </c>
      <c r="C84" s="103">
        <f>'[1]realigned data'!C84</f>
        <v>6291</v>
      </c>
      <c r="D84" s="103">
        <f>'[1]realigned data'!D84</f>
        <v>26008</v>
      </c>
      <c r="E84" s="107">
        <f t="shared" si="2"/>
        <v>0.2418871116579514</v>
      </c>
    </row>
    <row r="85" spans="1:5" ht="15.75" customHeight="1" x14ac:dyDescent="0.2">
      <c r="A85" s="105" t="s">
        <v>162</v>
      </c>
      <c r="B85" s="106" t="s">
        <v>163</v>
      </c>
      <c r="C85" s="103">
        <f>'[1]realigned data'!C85</f>
        <v>1353</v>
      </c>
      <c r="D85" s="103">
        <f>'[1]realigned data'!D85</f>
        <v>9048</v>
      </c>
      <c r="E85" s="107">
        <f t="shared" si="2"/>
        <v>0.14953580901856764</v>
      </c>
    </row>
    <row r="86" spans="1:5" ht="15.75" customHeight="1" x14ac:dyDescent="0.2">
      <c r="A86" s="105" t="s">
        <v>164</v>
      </c>
      <c r="B86" s="106" t="s">
        <v>165</v>
      </c>
      <c r="C86" s="103">
        <f>'[1]realigned data'!C86</f>
        <v>1188</v>
      </c>
      <c r="D86" s="103">
        <f>'[1]realigned data'!D86</f>
        <v>13083</v>
      </c>
      <c r="E86" s="107">
        <f t="shared" si="2"/>
        <v>9.080486127035084E-2</v>
      </c>
    </row>
    <row r="87" spans="1:5" ht="15.75" customHeight="1" x14ac:dyDescent="0.2">
      <c r="A87" s="105" t="s">
        <v>166</v>
      </c>
      <c r="B87" s="106" t="s">
        <v>167</v>
      </c>
      <c r="C87" s="103">
        <f>'[1]realigned data'!C87</f>
        <v>451</v>
      </c>
      <c r="D87" s="103">
        <f>'[1]realigned data'!D87</f>
        <v>1590</v>
      </c>
      <c r="E87" s="107">
        <f t="shared" si="2"/>
        <v>0.28364779874213836</v>
      </c>
    </row>
    <row r="88" spans="1:5" ht="15.75" customHeight="1" x14ac:dyDescent="0.2">
      <c r="A88" s="105" t="s">
        <v>168</v>
      </c>
      <c r="B88" s="106" t="s">
        <v>169</v>
      </c>
      <c r="C88" s="103">
        <f>'[1]realigned data'!C88</f>
        <v>1766</v>
      </c>
      <c r="D88" s="103">
        <f>'[1]realigned data'!D88</f>
        <v>6350</v>
      </c>
      <c r="E88" s="107">
        <f t="shared" si="2"/>
        <v>0.27811023622047243</v>
      </c>
    </row>
    <row r="89" spans="1:5" ht="15.75" customHeight="1" x14ac:dyDescent="0.2">
      <c r="A89" s="105" t="s">
        <v>170</v>
      </c>
      <c r="B89" s="106" t="s">
        <v>171</v>
      </c>
      <c r="C89" s="103">
        <f>'[1]realigned data'!C89</f>
        <v>1947</v>
      </c>
      <c r="D89" s="103">
        <f>'[1]realigned data'!D89</f>
        <v>9688</v>
      </c>
      <c r="E89" s="107">
        <f t="shared" si="2"/>
        <v>0.20097027250206442</v>
      </c>
    </row>
    <row r="90" spans="1:5" ht="15.75" customHeight="1" x14ac:dyDescent="0.2">
      <c r="A90" s="105" t="s">
        <v>172</v>
      </c>
      <c r="B90" s="106" t="s">
        <v>173</v>
      </c>
      <c r="C90" s="103">
        <f>'[1]realigned data'!C90</f>
        <v>591</v>
      </c>
      <c r="D90" s="103">
        <f>'[1]realigned data'!D90</f>
        <v>2020</v>
      </c>
      <c r="E90" s="107">
        <f t="shared" si="2"/>
        <v>0.29257425742574256</v>
      </c>
    </row>
    <row r="91" spans="1:5" ht="15.75" customHeight="1" x14ac:dyDescent="0.2">
      <c r="A91" s="105" t="s">
        <v>174</v>
      </c>
      <c r="B91" s="106" t="s">
        <v>175</v>
      </c>
      <c r="C91" s="103">
        <f>'[1]realigned data'!C91</f>
        <v>1441</v>
      </c>
      <c r="D91" s="103">
        <f>'[1]realigned data'!D91</f>
        <v>6395</v>
      </c>
      <c r="E91" s="107">
        <f t="shared" si="2"/>
        <v>0.22533229085222831</v>
      </c>
    </row>
    <row r="92" spans="1:5" ht="15.75" customHeight="1" x14ac:dyDescent="0.2">
      <c r="A92" s="105" t="s">
        <v>176</v>
      </c>
      <c r="B92" s="106" t="s">
        <v>177</v>
      </c>
      <c r="C92" s="103">
        <f>'[1]realigned data'!C92</f>
        <v>8308</v>
      </c>
      <c r="D92" s="103">
        <f>'[1]realigned data'!D92</f>
        <v>28060</v>
      </c>
      <c r="E92" s="107">
        <f t="shared" si="2"/>
        <v>0.29607982893799001</v>
      </c>
    </row>
    <row r="93" spans="1:5" ht="15.75" customHeight="1" x14ac:dyDescent="0.2">
      <c r="A93" s="105" t="s">
        <v>178</v>
      </c>
      <c r="B93" s="106" t="s">
        <v>179</v>
      </c>
      <c r="C93" s="103">
        <f>'[1]realigned data'!C93</f>
        <v>592</v>
      </c>
      <c r="D93" s="103">
        <f>'[1]realigned data'!D93</f>
        <v>2755</v>
      </c>
      <c r="E93" s="107">
        <f t="shared" si="2"/>
        <v>0.21488203266787659</v>
      </c>
    </row>
    <row r="94" spans="1:5" ht="15.75" customHeight="1" x14ac:dyDescent="0.2">
      <c r="A94" s="105" t="s">
        <v>180</v>
      </c>
      <c r="B94" s="106" t="s">
        <v>181</v>
      </c>
      <c r="C94" s="103">
        <f>'[1]realigned data'!C94</f>
        <v>4306</v>
      </c>
      <c r="D94" s="103">
        <f>'[1]realigned data'!D94</f>
        <v>20390</v>
      </c>
      <c r="E94" s="107">
        <f t="shared" si="2"/>
        <v>0.21118195193722414</v>
      </c>
    </row>
    <row r="95" spans="1:5" ht="15.75" customHeight="1" x14ac:dyDescent="0.2">
      <c r="A95" s="105" t="s">
        <v>182</v>
      </c>
      <c r="B95" s="106" t="s">
        <v>183</v>
      </c>
      <c r="C95" s="103">
        <f>'[1]realigned data'!C95</f>
        <v>1415</v>
      </c>
      <c r="D95" s="103">
        <f>'[1]realigned data'!D95</f>
        <v>4764</v>
      </c>
      <c r="E95" s="107">
        <f t="shared" si="2"/>
        <v>0.2970193115029387</v>
      </c>
    </row>
    <row r="96" spans="1:5" ht="15.75" customHeight="1" x14ac:dyDescent="0.2">
      <c r="A96" s="105" t="s">
        <v>184</v>
      </c>
      <c r="B96" s="106" t="s">
        <v>185</v>
      </c>
      <c r="C96" s="103">
        <f>'[1]realigned data'!C96</f>
        <v>3002</v>
      </c>
      <c r="D96" s="103">
        <f>'[1]realigned data'!D96</f>
        <v>7796</v>
      </c>
      <c r="E96" s="107">
        <f t="shared" si="2"/>
        <v>0.38506926629040533</v>
      </c>
    </row>
    <row r="97" spans="1:5" ht="15.75" customHeight="1" x14ac:dyDescent="0.2">
      <c r="A97" s="105" t="s">
        <v>186</v>
      </c>
      <c r="B97" s="106" t="s">
        <v>187</v>
      </c>
      <c r="C97" s="103">
        <f>'[1]realigned data'!C97</f>
        <v>9540</v>
      </c>
      <c r="D97" s="103">
        <f>'[1]realigned data'!D97</f>
        <v>25125</v>
      </c>
      <c r="E97" s="107">
        <f t="shared" si="2"/>
        <v>0.37970149253731345</v>
      </c>
    </row>
    <row r="98" spans="1:5" ht="15.75" customHeight="1" x14ac:dyDescent="0.2">
      <c r="A98" s="105" t="s">
        <v>188</v>
      </c>
      <c r="B98" s="106" t="s">
        <v>189</v>
      </c>
      <c r="C98" s="103">
        <f>'[1]realigned data'!C98</f>
        <v>3432</v>
      </c>
      <c r="D98" s="103">
        <f>'[1]realigned data'!D98</f>
        <v>14458</v>
      </c>
      <c r="E98" s="107">
        <f t="shared" si="2"/>
        <v>0.23737723059897634</v>
      </c>
    </row>
    <row r="99" spans="1:5" ht="15.75" customHeight="1" x14ac:dyDescent="0.2">
      <c r="A99" s="105" t="s">
        <v>190</v>
      </c>
      <c r="B99" s="106" t="s">
        <v>191</v>
      </c>
      <c r="C99" s="103">
        <f>'[1]realigned data'!C99</f>
        <v>5402</v>
      </c>
      <c r="D99" s="103">
        <f>'[1]realigned data'!D99</f>
        <v>22297</v>
      </c>
      <c r="E99" s="107">
        <f t="shared" si="2"/>
        <v>0.24227474548145492</v>
      </c>
    </row>
    <row r="100" spans="1:5" ht="15.75" customHeight="1" x14ac:dyDescent="0.2">
      <c r="A100" s="105" t="s">
        <v>192</v>
      </c>
      <c r="B100" s="106" t="s">
        <v>193</v>
      </c>
      <c r="C100" s="103">
        <f>'[1]realigned data'!C100</f>
        <v>2892</v>
      </c>
      <c r="D100" s="103">
        <f>'[1]realigned data'!D100</f>
        <v>10592</v>
      </c>
      <c r="E100" s="107">
        <f t="shared" si="2"/>
        <v>0.27303625377643503</v>
      </c>
    </row>
    <row r="101" spans="1:5" ht="15.75" customHeight="1" x14ac:dyDescent="0.2">
      <c r="A101" s="105" t="s">
        <v>194</v>
      </c>
      <c r="B101" s="106" t="s">
        <v>195</v>
      </c>
      <c r="C101" s="103">
        <f>'[1]realigned data'!C101</f>
        <v>2521</v>
      </c>
      <c r="D101" s="103">
        <f>'[1]realigned data'!D101</f>
        <v>8911</v>
      </c>
      <c r="E101" s="107">
        <f t="shared" si="2"/>
        <v>0.28290876444843455</v>
      </c>
    </row>
    <row r="102" spans="1:5" ht="15.75" customHeight="1" x14ac:dyDescent="0.2">
      <c r="A102" s="105" t="s">
        <v>196</v>
      </c>
      <c r="B102" s="106" t="s">
        <v>197</v>
      </c>
      <c r="C102" s="103">
        <f>'[1]realigned data'!C102</f>
        <v>753</v>
      </c>
      <c r="D102" s="103">
        <f>'[1]realigned data'!D102</f>
        <v>2762</v>
      </c>
      <c r="E102" s="107">
        <f t="shared" si="2"/>
        <v>0.27262853005068793</v>
      </c>
    </row>
    <row r="103" spans="1:5" ht="15.75" customHeight="1" x14ac:dyDescent="0.2">
      <c r="A103" s="105" t="s">
        <v>198</v>
      </c>
      <c r="B103" s="106" t="s">
        <v>199</v>
      </c>
      <c r="C103" s="103">
        <f>'[1]realigned data'!C103</f>
        <v>2478</v>
      </c>
      <c r="D103" s="103">
        <f>'[1]realigned data'!D103</f>
        <v>5934</v>
      </c>
      <c r="E103" s="107">
        <f t="shared" si="2"/>
        <v>0.41759352881698686</v>
      </c>
    </row>
    <row r="104" spans="1:5" ht="15.75" customHeight="1" x14ac:dyDescent="0.2">
      <c r="A104" s="105" t="s">
        <v>200</v>
      </c>
      <c r="B104" s="106" t="s">
        <v>201</v>
      </c>
      <c r="C104" s="103">
        <f>'[1]realigned data'!C104</f>
        <v>2334</v>
      </c>
      <c r="D104" s="103">
        <f>'[1]realigned data'!D104</f>
        <v>9791</v>
      </c>
      <c r="E104" s="107">
        <f t="shared" ref="E104:E135" si="3">IF(AND(C104&gt;0,D104&gt;0),C104/D104,0)</f>
        <v>0.23838218772341946</v>
      </c>
    </row>
    <row r="105" spans="1:5" ht="15.75" customHeight="1" x14ac:dyDescent="0.2">
      <c r="A105" s="105" t="s">
        <v>202</v>
      </c>
      <c r="B105" s="106" t="s">
        <v>203</v>
      </c>
      <c r="C105" s="103">
        <f>'[1]realigned data'!C105</f>
        <v>1524</v>
      </c>
      <c r="D105" s="103">
        <f>'[1]realigned data'!D105</f>
        <v>7066</v>
      </c>
      <c r="E105" s="107">
        <f t="shared" si="3"/>
        <v>0.21568072459666007</v>
      </c>
    </row>
    <row r="106" spans="1:5" ht="15.75" customHeight="1" x14ac:dyDescent="0.2">
      <c r="A106" s="105" t="s">
        <v>204</v>
      </c>
      <c r="B106" s="106" t="s">
        <v>205</v>
      </c>
      <c r="C106" s="103">
        <f>'[1]realigned data'!C106</f>
        <v>2273</v>
      </c>
      <c r="D106" s="103">
        <f>'[1]realigned data'!D106</f>
        <v>9484</v>
      </c>
      <c r="E106" s="107">
        <f t="shared" si="3"/>
        <v>0.23966680725432307</v>
      </c>
    </row>
    <row r="107" spans="1:5" ht="15.75" customHeight="1" x14ac:dyDescent="0.2">
      <c r="A107" s="105" t="s">
        <v>206</v>
      </c>
      <c r="B107" s="106" t="s">
        <v>207</v>
      </c>
      <c r="C107" s="103">
        <f>'[1]realigned data'!C107</f>
        <v>199</v>
      </c>
      <c r="D107" s="103">
        <f>'[1]realigned data'!D107</f>
        <v>944</v>
      </c>
      <c r="E107" s="107">
        <f t="shared" si="3"/>
        <v>0.21080508474576271</v>
      </c>
    </row>
    <row r="108" spans="1:5" ht="15.75" customHeight="1" x14ac:dyDescent="0.2">
      <c r="A108" s="105" t="s">
        <v>208</v>
      </c>
      <c r="B108" s="106" t="s">
        <v>209</v>
      </c>
      <c r="C108" s="103">
        <f>'[1]realigned data'!C108</f>
        <v>435</v>
      </c>
      <c r="D108" s="103">
        <f>'[1]realigned data'!D108</f>
        <v>1595</v>
      </c>
      <c r="E108" s="107">
        <f t="shared" si="3"/>
        <v>0.27272727272727271</v>
      </c>
    </row>
    <row r="109" spans="1:5" ht="15.75" customHeight="1" x14ac:dyDescent="0.2">
      <c r="A109" s="105" t="s">
        <v>210</v>
      </c>
      <c r="B109" s="106" t="s">
        <v>211</v>
      </c>
      <c r="C109" s="109">
        <f>'[1]realigned data'!C109</f>
        <v>398</v>
      </c>
      <c r="D109" s="103">
        <f>'[1]realigned data'!D109</f>
        <v>1367</v>
      </c>
      <c r="E109" s="107">
        <f t="shared" si="3"/>
        <v>0.29114850036576445</v>
      </c>
    </row>
    <row r="110" spans="1:5" ht="15.75" customHeight="1" x14ac:dyDescent="0.2">
      <c r="A110" s="105" t="s">
        <v>212</v>
      </c>
      <c r="B110" s="106" t="s">
        <v>213</v>
      </c>
      <c r="C110" s="103">
        <f>'[1]realigned data'!C110</f>
        <v>1120</v>
      </c>
      <c r="D110" s="103">
        <f>'[1]realigned data'!D110</f>
        <v>4104</v>
      </c>
      <c r="E110" s="107">
        <f t="shared" si="3"/>
        <v>0.27290448343079921</v>
      </c>
    </row>
    <row r="111" spans="1:5" ht="15.75" customHeight="1" x14ac:dyDescent="0.2">
      <c r="A111" s="105" t="s">
        <v>214</v>
      </c>
      <c r="B111" s="106" t="s">
        <v>215</v>
      </c>
      <c r="C111" s="103">
        <f>'[1]realigned data'!C111</f>
        <v>194</v>
      </c>
      <c r="D111" s="103">
        <f>'[1]realigned data'!D111</f>
        <v>538</v>
      </c>
      <c r="E111" s="107">
        <f t="shared" si="3"/>
        <v>0.36059479553903345</v>
      </c>
    </row>
    <row r="112" spans="1:5" ht="15.75" customHeight="1" x14ac:dyDescent="0.2">
      <c r="A112" s="105" t="s">
        <v>216</v>
      </c>
      <c r="B112" s="106" t="s">
        <v>217</v>
      </c>
      <c r="C112" s="103">
        <f>'[1]realigned data'!C112</f>
        <v>5326</v>
      </c>
      <c r="D112" s="103">
        <f>'[1]realigned data'!D112</f>
        <v>49538</v>
      </c>
      <c r="E112" s="107">
        <f t="shared" si="3"/>
        <v>0.10751342403811216</v>
      </c>
    </row>
    <row r="113" spans="1:5" ht="15.75" customHeight="1" x14ac:dyDescent="0.2">
      <c r="A113" s="105" t="s">
        <v>218</v>
      </c>
      <c r="B113" s="106" t="s">
        <v>219</v>
      </c>
      <c r="C113" s="103">
        <f>'[1]realigned data'!C113</f>
        <v>2662</v>
      </c>
      <c r="D113" s="103">
        <f>'[1]realigned data'!D113</f>
        <v>7786</v>
      </c>
      <c r="E113" s="107">
        <f t="shared" si="3"/>
        <v>0.34189571024916515</v>
      </c>
    </row>
    <row r="114" spans="1:5" ht="15.75" customHeight="1" x14ac:dyDescent="0.2">
      <c r="A114" s="105" t="s">
        <v>220</v>
      </c>
      <c r="B114" s="106" t="s">
        <v>221</v>
      </c>
      <c r="C114" s="103">
        <f>'[1]realigned data'!C114</f>
        <v>24276</v>
      </c>
      <c r="D114" s="103">
        <f>'[1]realigned data'!D114</f>
        <v>187979</v>
      </c>
      <c r="E114" s="107">
        <f t="shared" si="3"/>
        <v>0.12914208502013522</v>
      </c>
    </row>
    <row r="115" spans="1:5" ht="15.75" customHeight="1" x14ac:dyDescent="0.2">
      <c r="A115" s="105" t="s">
        <v>222</v>
      </c>
      <c r="B115" s="106" t="s">
        <v>223</v>
      </c>
      <c r="C115" s="103">
        <f>'[1]realigned data'!C115</f>
        <v>1017</v>
      </c>
      <c r="D115" s="103">
        <f>'[1]realigned data'!D115</f>
        <v>2833</v>
      </c>
      <c r="E115" s="107">
        <f t="shared" si="3"/>
        <v>0.35898340981291915</v>
      </c>
    </row>
    <row r="116" spans="1:5" ht="15.75" customHeight="1" x14ac:dyDescent="0.2">
      <c r="A116" s="105" t="s">
        <v>224</v>
      </c>
      <c r="B116" s="106" t="s">
        <v>225</v>
      </c>
      <c r="C116" s="103">
        <f>'[1]realigned data'!C116</f>
        <v>744</v>
      </c>
      <c r="D116" s="103">
        <f>'[1]realigned data'!D116</f>
        <v>1888</v>
      </c>
      <c r="E116" s="107">
        <f t="shared" si="3"/>
        <v>0.3940677966101695</v>
      </c>
    </row>
    <row r="117" spans="1:5" ht="15.75" customHeight="1" x14ac:dyDescent="0.2">
      <c r="A117" s="105" t="s">
        <v>226</v>
      </c>
      <c r="B117" s="106" t="s">
        <v>227</v>
      </c>
      <c r="C117" s="103">
        <f>'[1]realigned data'!C117</f>
        <v>899</v>
      </c>
      <c r="D117" s="103">
        <f>'[1]realigned data'!D117</f>
        <v>5226</v>
      </c>
      <c r="E117" s="107">
        <f t="shared" si="3"/>
        <v>0.17202449292001532</v>
      </c>
    </row>
    <row r="118" spans="1:5" ht="15.75" customHeight="1" x14ac:dyDescent="0.2">
      <c r="A118" s="105" t="s">
        <v>228</v>
      </c>
      <c r="B118" s="106" t="s">
        <v>229</v>
      </c>
      <c r="C118" s="103">
        <f>'[1]realigned data'!C118</f>
        <v>5904</v>
      </c>
      <c r="D118" s="103">
        <f>'[1]realigned data'!D118</f>
        <v>21358</v>
      </c>
      <c r="E118" s="107">
        <f t="shared" si="3"/>
        <v>0.27643037737615883</v>
      </c>
    </row>
    <row r="119" spans="1:5" ht="15.75" customHeight="1" x14ac:dyDescent="0.2">
      <c r="A119" s="105" t="s">
        <v>230</v>
      </c>
      <c r="B119" s="106" t="s">
        <v>231</v>
      </c>
      <c r="C119" s="103">
        <f>'[1]realigned data'!C119</f>
        <v>2672</v>
      </c>
      <c r="D119" s="103">
        <f>'[1]realigned data'!D119</f>
        <v>11061</v>
      </c>
      <c r="E119" s="107">
        <f t="shared" si="3"/>
        <v>0.24156947834734654</v>
      </c>
    </row>
    <row r="120" spans="1:5" ht="15.75" customHeight="1" x14ac:dyDescent="0.2">
      <c r="A120" s="105" t="s">
        <v>232</v>
      </c>
      <c r="B120" s="106" t="s">
        <v>233</v>
      </c>
      <c r="C120" s="103">
        <f>'[1]realigned data'!C120</f>
        <v>4107</v>
      </c>
      <c r="D120" s="103">
        <f>'[1]realigned data'!D120</f>
        <v>14319</v>
      </c>
      <c r="E120" s="107">
        <f t="shared" si="3"/>
        <v>0.2868217054263566</v>
      </c>
    </row>
    <row r="121" spans="1:5" ht="15.75" customHeight="1" x14ac:dyDescent="0.2">
      <c r="A121" s="105" t="s">
        <v>234</v>
      </c>
      <c r="B121" s="106" t="s">
        <v>235</v>
      </c>
      <c r="C121" s="103">
        <f>'[1]realigned data'!C121</f>
        <v>1351</v>
      </c>
      <c r="D121" s="103">
        <f>'[1]realigned data'!D121</f>
        <v>6162</v>
      </c>
      <c r="E121" s="107">
        <f t="shared" si="3"/>
        <v>0.21924699772801037</v>
      </c>
    </row>
    <row r="122" spans="1:5" ht="15.75" customHeight="1" x14ac:dyDescent="0.2">
      <c r="A122" s="105" t="s">
        <v>236</v>
      </c>
      <c r="B122" s="111" t="s">
        <v>237</v>
      </c>
      <c r="C122" s="103">
        <f>'[1]realigned data'!C122</f>
        <v>651</v>
      </c>
      <c r="D122" s="103">
        <f>'[1]realigned data'!D122</f>
        <v>2511</v>
      </c>
      <c r="E122" s="107">
        <f t="shared" si="3"/>
        <v>0.25925925925925924</v>
      </c>
    </row>
    <row r="123" spans="1:5" ht="15.75" customHeight="1" thickBot="1" x14ac:dyDescent="0.25">
      <c r="B123" s="112" t="s">
        <v>238</v>
      </c>
      <c r="C123" s="113">
        <f>SUM(C8:C122)</f>
        <v>360989</v>
      </c>
      <c r="D123" s="113">
        <f>SUM(D8:D122)</f>
        <v>1677641</v>
      </c>
      <c r="E123" s="114"/>
    </row>
    <row r="124" spans="1:5" ht="13.7" customHeight="1" thickTop="1" x14ac:dyDescent="0.2">
      <c r="C124" s="115"/>
      <c r="D124" s="115"/>
      <c r="E124" s="114"/>
    </row>
    <row r="125" spans="1:5" ht="15.75" customHeight="1" x14ac:dyDescent="0.2">
      <c r="A125" s="105"/>
      <c r="B125" s="106" t="s">
        <v>239</v>
      </c>
      <c r="C125" s="103">
        <v>468</v>
      </c>
      <c r="D125" s="103">
        <v>2999</v>
      </c>
      <c r="E125" s="107">
        <f>IF(AND(C125&gt;0,D125&gt;0),C125/D125,0)</f>
        <v>0.15605201733911303</v>
      </c>
    </row>
    <row r="126" spans="1:5" ht="15.75" customHeight="1" x14ac:dyDescent="0.2">
      <c r="A126" s="105"/>
      <c r="B126" s="106" t="s">
        <v>240</v>
      </c>
      <c r="C126" s="109">
        <f>$E$144</f>
        <v>274</v>
      </c>
      <c r="D126" s="103">
        <v>1723</v>
      </c>
      <c r="E126" s="107">
        <f>IF(AND(C126&gt;0,D126&gt;0),C126/D126,0)</f>
        <v>0.15902495647127105</v>
      </c>
    </row>
    <row r="127" spans="1:5" ht="15.75" customHeight="1" x14ac:dyDescent="0.2">
      <c r="A127" s="105"/>
      <c r="B127" s="106" t="s">
        <v>241</v>
      </c>
      <c r="C127" s="103">
        <v>855</v>
      </c>
      <c r="D127" s="103">
        <v>3494</v>
      </c>
      <c r="E127" s="107">
        <f>IF(AND(C127&gt;0,D127&gt;0),C127/D127,0)</f>
        <v>0.24470520892959358</v>
      </c>
    </row>
    <row r="128" spans="1:5" ht="13.7" customHeight="1" x14ac:dyDescent="0.2"/>
    <row r="129" spans="1:5" ht="15.75" customHeight="1" thickBot="1" x14ac:dyDescent="0.25">
      <c r="B129" s="112" t="s">
        <v>242</v>
      </c>
      <c r="C129" s="113">
        <f>C123+C125+C126+C127</f>
        <v>362586</v>
      </c>
      <c r="D129" s="113">
        <f>D123+D125+D126+D127</f>
        <v>1685857</v>
      </c>
      <c r="E129" s="116"/>
    </row>
    <row r="130" spans="1:5" ht="15.75" customHeight="1" thickTop="1" x14ac:dyDescent="0.2">
      <c r="C130" s="115"/>
      <c r="D130" s="115"/>
    </row>
    <row r="131" spans="1:5" ht="15.75" customHeight="1" x14ac:dyDescent="0.2">
      <c r="A131" s="117" t="s">
        <v>243</v>
      </c>
    </row>
    <row r="132" spans="1:5" ht="15.75" customHeight="1" x14ac:dyDescent="0.2">
      <c r="A132" s="118" t="s">
        <v>284</v>
      </c>
    </row>
    <row r="133" spans="1:5" ht="15.75" customHeight="1" x14ac:dyDescent="0.2">
      <c r="A133" s="118" t="s">
        <v>263</v>
      </c>
    </row>
    <row r="134" spans="1:5" ht="15.75" customHeight="1" x14ac:dyDescent="0.2">
      <c r="A134" s="94"/>
    </row>
    <row r="135" spans="1:5" ht="15.75" customHeight="1" x14ac:dyDescent="0.2">
      <c r="A135" s="117" t="s">
        <v>246</v>
      </c>
    </row>
    <row r="136" spans="1:5" ht="15.75" customHeight="1" x14ac:dyDescent="0.2">
      <c r="A136" s="119" t="s">
        <v>285</v>
      </c>
    </row>
    <row r="137" spans="1:5" ht="15.75" customHeight="1" x14ac:dyDescent="0.2">
      <c r="A137" s="119" t="s">
        <v>248</v>
      </c>
    </row>
    <row r="138" spans="1:5" ht="15.75" customHeight="1" x14ac:dyDescent="0.2">
      <c r="A138" s="119" t="s">
        <v>249</v>
      </c>
    </row>
    <row r="139" spans="1:5" s="120" customFormat="1" ht="15.75" customHeight="1" x14ac:dyDescent="0.2">
      <c r="A139" s="119" t="s">
        <v>250</v>
      </c>
      <c r="B139" s="94"/>
      <c r="C139" s="94"/>
      <c r="D139" s="94"/>
      <c r="E139" s="96"/>
    </row>
    <row r="140" spans="1:5" s="120" customFormat="1" ht="15.75" customHeight="1" x14ac:dyDescent="0.2">
      <c r="A140" s="119"/>
      <c r="B140" s="94"/>
      <c r="C140" s="94"/>
      <c r="D140" s="94"/>
      <c r="E140" s="96"/>
    </row>
    <row r="141" spans="1:5" s="120" customFormat="1" ht="24" customHeight="1" x14ac:dyDescent="0.25">
      <c r="A141" s="121" t="s">
        <v>3</v>
      </c>
      <c r="B141" s="121" t="s">
        <v>4</v>
      </c>
      <c r="C141" s="121" t="s">
        <v>251</v>
      </c>
      <c r="D141" s="121" t="s">
        <v>252</v>
      </c>
      <c r="E141" s="121" t="s">
        <v>253</v>
      </c>
    </row>
    <row r="142" spans="1:5" s="120" customFormat="1" ht="15.75" customHeight="1" x14ac:dyDescent="0.2">
      <c r="A142" s="122" t="s">
        <v>126</v>
      </c>
      <c r="B142" s="123" t="s">
        <v>127</v>
      </c>
      <c r="C142" s="124">
        <v>1148</v>
      </c>
      <c r="D142" s="124">
        <f>ROUND(C144*0.206,0)</f>
        <v>101</v>
      </c>
      <c r="E142" s="125">
        <f>C142+D142</f>
        <v>1249</v>
      </c>
    </row>
    <row r="143" spans="1:5" s="120" customFormat="1" ht="15.75" customHeight="1" x14ac:dyDescent="0.2">
      <c r="A143" s="122" t="s">
        <v>210</v>
      </c>
      <c r="B143" s="123" t="s">
        <v>211</v>
      </c>
      <c r="C143" s="124">
        <v>282</v>
      </c>
      <c r="D143" s="124">
        <f>ROUND(C144*0.2355,0)</f>
        <v>116</v>
      </c>
      <c r="E143" s="125">
        <f>C143+D143</f>
        <v>398</v>
      </c>
    </row>
    <row r="144" spans="1:5" s="120" customFormat="1" ht="15.75" customHeight="1" x14ac:dyDescent="0.2">
      <c r="A144" s="122"/>
      <c r="B144" s="123" t="s">
        <v>240</v>
      </c>
      <c r="C144" s="124">
        <v>491</v>
      </c>
      <c r="D144" s="124">
        <f>-D142-D143</f>
        <v>-217</v>
      </c>
      <c r="E144" s="125">
        <f>C144+D144</f>
        <v>274</v>
      </c>
    </row>
    <row r="145" spans="1:5" s="120" customFormat="1" ht="15.75" customHeight="1" thickBot="1" x14ac:dyDescent="0.25">
      <c r="A145" s="123"/>
      <c r="B145" s="123"/>
      <c r="C145" s="126">
        <f>SUM(C142:C144)</f>
        <v>1921</v>
      </c>
      <c r="D145" s="126">
        <f>SUM(D142:D144)</f>
        <v>0</v>
      </c>
      <c r="E145" s="126">
        <f>SUM(E142:E144)</f>
        <v>1921</v>
      </c>
    </row>
    <row r="146" spans="1:5" s="120" customFormat="1" ht="15.75" customHeight="1" thickTop="1" x14ac:dyDescent="0.2">
      <c r="A146" s="90"/>
      <c r="B146" s="94"/>
      <c r="C146" s="94"/>
      <c r="D146" s="94"/>
      <c r="E146" s="96"/>
    </row>
  </sheetData>
  <mergeCells count="2">
    <mergeCell ref="A4:E4"/>
    <mergeCell ref="A5:E5"/>
  </mergeCells>
  <printOptions horizontalCentered="1"/>
  <pageMargins left="0.18" right="0.18" top="0.56000000000000005" bottom="0.98" header="0.19" footer="0.3"/>
  <pageSetup scale="90" orientation="portrait" r:id="rId1"/>
  <headerFooter alignWithMargins="0">
    <oddFooter>&amp;L&amp;"Arial,Italic"&amp;8Division of School Business Services
School Allotments Section&amp;R&amp;"Arial,Italic"&amp;8 1/27/2017
Page &amp;P of &amp;N</oddFooter>
  </headerFooter>
  <rowBreaks count="1" manualBreakCount="1">
    <brk id="129" max="4" man="1"/>
  </rowBreaks>
  <drawing r:id="rId2"/>
  <legacyDrawing r:id="rId3"/>
  <oleObjects>
    <mc:AlternateContent xmlns:mc="http://schemas.openxmlformats.org/markup-compatibility/2006">
      <mc:Choice Requires="x14">
        <oleObject progId="Paint.Picture" shapeId="10241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102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5"/>
  <sheetViews>
    <sheetView zoomScaleNormal="100" workbookViewId="0">
      <pane xSplit="2" ySplit="7" topLeftCell="C8" activePane="bottomRight" state="frozen"/>
      <selection activeCell="I5" sqref="I5"/>
      <selection pane="topRight" activeCell="I5" sqref="I5"/>
      <selection pane="bottomLeft" activeCell="I5" sqref="I5"/>
      <selection pane="bottomRight" activeCell="F8" sqref="F8"/>
    </sheetView>
  </sheetViews>
  <sheetFormatPr defaultColWidth="9.140625" defaultRowHeight="15.75" customHeight="1" x14ac:dyDescent="0.2"/>
  <cols>
    <col min="1" max="1" width="8.28515625" style="90" customWidth="1"/>
    <col min="2" max="2" width="32.7109375" style="94" customWidth="1"/>
    <col min="3" max="3" width="11.140625" style="94" customWidth="1"/>
    <col min="4" max="4" width="13.28515625" style="94" customWidth="1"/>
    <col min="5" max="5" width="14.42578125" style="96" customWidth="1"/>
    <col min="6" max="6" width="14.28515625" style="120" customWidth="1"/>
    <col min="7" max="16384" width="9.140625" style="94"/>
  </cols>
  <sheetData>
    <row r="1" spans="1:10" ht="15.75" customHeight="1" x14ac:dyDescent="0.25">
      <c r="B1" s="91" t="s">
        <v>0</v>
      </c>
      <c r="C1" s="92"/>
      <c r="D1" s="92"/>
      <c r="E1" s="93"/>
    </row>
    <row r="2" spans="1:10" ht="15.75" customHeight="1" x14ac:dyDescent="0.25">
      <c r="B2" s="95" t="s">
        <v>1</v>
      </c>
    </row>
    <row r="4" spans="1:10" ht="15.75" customHeight="1" x14ac:dyDescent="0.25">
      <c r="A4" s="130" t="s">
        <v>286</v>
      </c>
      <c r="B4" s="130"/>
      <c r="C4" s="130"/>
      <c r="D4" s="130"/>
      <c r="E4" s="130"/>
    </row>
    <row r="5" spans="1:10" ht="15.75" customHeight="1" x14ac:dyDescent="0.25">
      <c r="A5" s="130" t="s">
        <v>287</v>
      </c>
      <c r="B5" s="130"/>
      <c r="C5" s="130"/>
      <c r="D5" s="130"/>
      <c r="E5" s="130"/>
      <c r="G5" s="127"/>
      <c r="H5" s="127"/>
      <c r="I5" s="127"/>
      <c r="J5" s="127"/>
    </row>
    <row r="6" spans="1:10" ht="9" customHeight="1" x14ac:dyDescent="0.2">
      <c r="B6" s="97"/>
      <c r="E6" s="97"/>
    </row>
    <row r="7" spans="1:10" ht="39.200000000000003" customHeight="1" x14ac:dyDescent="0.2">
      <c r="A7" s="98" t="s">
        <v>3</v>
      </c>
      <c r="B7" s="99" t="s">
        <v>4</v>
      </c>
      <c r="C7" s="99" t="s">
        <v>288</v>
      </c>
      <c r="D7" s="100" t="s">
        <v>6</v>
      </c>
      <c r="E7" s="99" t="s">
        <v>7</v>
      </c>
    </row>
    <row r="8" spans="1:10" ht="15.75" customHeight="1" x14ac:dyDescent="0.2">
      <c r="A8" s="101" t="s">
        <v>8</v>
      </c>
      <c r="B8" s="102" t="s">
        <v>9</v>
      </c>
      <c r="C8" s="103">
        <v>5706</v>
      </c>
      <c r="D8" s="103">
        <v>26612</v>
      </c>
      <c r="E8" s="104">
        <f t="shared" ref="E8:E71" si="0">IF(AND(C8&gt;0,D8&gt;0),C8/D8,0)</f>
        <v>0.21441454982714564</v>
      </c>
      <c r="G8" s="115"/>
    </row>
    <row r="9" spans="1:10" ht="15.75" customHeight="1" x14ac:dyDescent="0.2">
      <c r="A9" s="105" t="s">
        <v>10</v>
      </c>
      <c r="B9" s="106" t="s">
        <v>11</v>
      </c>
      <c r="C9" s="103">
        <v>1231</v>
      </c>
      <c r="D9" s="103">
        <v>5985</v>
      </c>
      <c r="E9" s="107">
        <f t="shared" si="0"/>
        <v>0.20568086883876358</v>
      </c>
      <c r="G9" s="115"/>
      <c r="I9" s="128"/>
    </row>
    <row r="10" spans="1:10" ht="15.75" customHeight="1" x14ac:dyDescent="0.2">
      <c r="A10" s="105" t="s">
        <v>12</v>
      </c>
      <c r="B10" s="106" t="s">
        <v>13</v>
      </c>
      <c r="C10" s="103">
        <v>430</v>
      </c>
      <c r="D10" s="103">
        <v>1502</v>
      </c>
      <c r="E10" s="107">
        <f t="shared" si="0"/>
        <v>0.28628495339547272</v>
      </c>
      <c r="G10" s="115"/>
    </row>
    <row r="11" spans="1:10" ht="15.75" customHeight="1" x14ac:dyDescent="0.2">
      <c r="A11" s="105" t="s">
        <v>14</v>
      </c>
      <c r="B11" s="106" t="s">
        <v>15</v>
      </c>
      <c r="C11" s="103">
        <v>1308</v>
      </c>
      <c r="D11" s="103">
        <v>4013</v>
      </c>
      <c r="E11" s="107">
        <f t="shared" si="0"/>
        <v>0.32594069274856713</v>
      </c>
      <c r="G11" s="115"/>
      <c r="I11" s="129"/>
    </row>
    <row r="12" spans="1:10" ht="15.75" customHeight="1" x14ac:dyDescent="0.2">
      <c r="A12" s="105" t="s">
        <v>16</v>
      </c>
      <c r="B12" s="106" t="s">
        <v>17</v>
      </c>
      <c r="C12" s="103">
        <v>1030</v>
      </c>
      <c r="D12" s="103">
        <v>3756</v>
      </c>
      <c r="E12" s="107">
        <f t="shared" si="0"/>
        <v>0.27422790202342917</v>
      </c>
      <c r="G12" s="115"/>
    </row>
    <row r="13" spans="1:10" ht="15.75" customHeight="1" x14ac:dyDescent="0.2">
      <c r="A13" s="105" t="s">
        <v>18</v>
      </c>
      <c r="B13" s="106" t="s">
        <v>19</v>
      </c>
      <c r="C13" s="103">
        <v>599</v>
      </c>
      <c r="D13" s="103">
        <v>2176</v>
      </c>
      <c r="E13" s="107">
        <f t="shared" si="0"/>
        <v>0.27527573529411764</v>
      </c>
      <c r="G13" s="115"/>
    </row>
    <row r="14" spans="1:10" ht="15.75" customHeight="1" x14ac:dyDescent="0.2">
      <c r="A14" s="105" t="s">
        <v>20</v>
      </c>
      <c r="B14" s="106" t="s">
        <v>21</v>
      </c>
      <c r="C14" s="103">
        <v>2037</v>
      </c>
      <c r="D14" s="103">
        <v>7482</v>
      </c>
      <c r="E14" s="107">
        <f t="shared" si="0"/>
        <v>0.27225340817963112</v>
      </c>
      <c r="G14" s="115"/>
    </row>
    <row r="15" spans="1:10" ht="15.75" customHeight="1" x14ac:dyDescent="0.2">
      <c r="A15" s="105" t="s">
        <v>22</v>
      </c>
      <c r="B15" s="106" t="s">
        <v>23</v>
      </c>
      <c r="C15" s="103">
        <v>945</v>
      </c>
      <c r="D15" s="103">
        <v>2881</v>
      </c>
      <c r="E15" s="107">
        <f t="shared" si="0"/>
        <v>0.32801110725442556</v>
      </c>
      <c r="G15" s="115"/>
    </row>
    <row r="16" spans="1:10" ht="15.75" customHeight="1" x14ac:dyDescent="0.2">
      <c r="A16" s="105" t="s">
        <v>24</v>
      </c>
      <c r="B16" s="106" t="s">
        <v>25</v>
      </c>
      <c r="C16" s="103">
        <v>1924</v>
      </c>
      <c r="D16" s="103">
        <v>5694</v>
      </c>
      <c r="E16" s="107">
        <f t="shared" si="0"/>
        <v>0.33789954337899542</v>
      </c>
      <c r="G16" s="115"/>
    </row>
    <row r="17" spans="1:7" ht="15.75" customHeight="1" x14ac:dyDescent="0.2">
      <c r="A17" s="105" t="s">
        <v>26</v>
      </c>
      <c r="B17" s="106" t="s">
        <v>27</v>
      </c>
      <c r="C17" s="103">
        <v>4233</v>
      </c>
      <c r="D17" s="103">
        <v>15147</v>
      </c>
      <c r="E17" s="107">
        <f t="shared" si="0"/>
        <v>0.27946127946127947</v>
      </c>
      <c r="G17" s="115"/>
    </row>
    <row r="18" spans="1:7" ht="15.75" customHeight="1" x14ac:dyDescent="0.2">
      <c r="A18" s="105" t="s">
        <v>28</v>
      </c>
      <c r="B18" s="106" t="s">
        <v>29</v>
      </c>
      <c r="C18" s="103">
        <v>5762</v>
      </c>
      <c r="D18" s="103">
        <v>30997</v>
      </c>
      <c r="E18" s="107">
        <f t="shared" si="0"/>
        <v>0.18588895699583829</v>
      </c>
      <c r="G18" s="115"/>
    </row>
    <row r="19" spans="1:7" ht="15.75" customHeight="1" x14ac:dyDescent="0.2">
      <c r="A19" s="105" t="s">
        <v>30</v>
      </c>
      <c r="B19" s="106" t="s">
        <v>31</v>
      </c>
      <c r="C19" s="103">
        <v>1036</v>
      </c>
      <c r="D19" s="103">
        <v>4374</v>
      </c>
      <c r="E19" s="107">
        <f t="shared" si="0"/>
        <v>0.23685413808870598</v>
      </c>
      <c r="G19" s="115"/>
    </row>
    <row r="20" spans="1:7" ht="15.75" customHeight="1" x14ac:dyDescent="0.2">
      <c r="A20" s="105" t="s">
        <v>32</v>
      </c>
      <c r="B20" s="106" t="s">
        <v>33</v>
      </c>
      <c r="C20" s="103">
        <v>3464</v>
      </c>
      <c r="D20" s="103">
        <v>13440</v>
      </c>
      <c r="E20" s="107">
        <f t="shared" si="0"/>
        <v>0.25773809523809521</v>
      </c>
      <c r="G20" s="115"/>
    </row>
    <row r="21" spans="1:7" ht="15.75" customHeight="1" x14ac:dyDescent="0.2">
      <c r="A21" s="105" t="s">
        <v>34</v>
      </c>
      <c r="B21" s="106" t="s">
        <v>35</v>
      </c>
      <c r="C21" s="103">
        <v>4415</v>
      </c>
      <c r="D21" s="103">
        <v>33919</v>
      </c>
      <c r="E21" s="107">
        <f t="shared" si="0"/>
        <v>0.13016303546684749</v>
      </c>
      <c r="G21" s="115"/>
    </row>
    <row r="22" spans="1:7" ht="15.75" customHeight="1" x14ac:dyDescent="0.2">
      <c r="A22" s="105" t="s">
        <v>36</v>
      </c>
      <c r="B22" s="106" t="s">
        <v>37</v>
      </c>
      <c r="C22" s="103">
        <v>1674</v>
      </c>
      <c r="D22" s="103">
        <v>5721</v>
      </c>
      <c r="E22" s="107">
        <f t="shared" si="0"/>
        <v>0.29260618772941793</v>
      </c>
      <c r="G22" s="115"/>
    </row>
    <row r="23" spans="1:7" ht="15.75" customHeight="1" x14ac:dyDescent="0.2">
      <c r="A23" s="105" t="s">
        <v>38</v>
      </c>
      <c r="B23" s="106" t="s">
        <v>39</v>
      </c>
      <c r="C23" s="103">
        <v>3215</v>
      </c>
      <c r="D23" s="103">
        <v>13059</v>
      </c>
      <c r="E23" s="107">
        <f t="shared" si="0"/>
        <v>0.24619036679684508</v>
      </c>
      <c r="G23" s="115"/>
    </row>
    <row r="24" spans="1:7" ht="15.75" customHeight="1" x14ac:dyDescent="0.2">
      <c r="A24" s="105" t="s">
        <v>40</v>
      </c>
      <c r="B24" s="106" t="s">
        <v>41</v>
      </c>
      <c r="C24" s="103">
        <v>242</v>
      </c>
      <c r="D24" s="103">
        <v>2011</v>
      </c>
      <c r="E24" s="107">
        <f t="shared" si="0"/>
        <v>0.12033814022874192</v>
      </c>
      <c r="G24" s="115"/>
    </row>
    <row r="25" spans="1:7" ht="15.75" customHeight="1" x14ac:dyDescent="0.2">
      <c r="A25" s="105" t="s">
        <v>42</v>
      </c>
      <c r="B25" s="106" t="s">
        <v>43</v>
      </c>
      <c r="C25" s="103">
        <v>2029</v>
      </c>
      <c r="D25" s="103">
        <v>9556</v>
      </c>
      <c r="E25" s="107">
        <f t="shared" si="0"/>
        <v>0.21232733361239012</v>
      </c>
      <c r="G25" s="115"/>
    </row>
    <row r="26" spans="1:7" ht="15.75" customHeight="1" x14ac:dyDescent="0.2">
      <c r="A26" s="105" t="s">
        <v>44</v>
      </c>
      <c r="B26" s="106" t="s">
        <v>45</v>
      </c>
      <c r="C26" s="103">
        <v>887</v>
      </c>
      <c r="D26" s="103">
        <v>3293</v>
      </c>
      <c r="E26" s="107">
        <f t="shared" si="0"/>
        <v>0.26935924688733676</v>
      </c>
      <c r="G26" s="115"/>
    </row>
    <row r="27" spans="1:7" ht="15.75" customHeight="1" x14ac:dyDescent="0.2">
      <c r="A27" s="105" t="s">
        <v>46</v>
      </c>
      <c r="B27" s="106" t="s">
        <v>47</v>
      </c>
      <c r="C27" s="103">
        <v>3405</v>
      </c>
      <c r="D27" s="103">
        <v>18735</v>
      </c>
      <c r="E27" s="107">
        <f t="shared" si="0"/>
        <v>0.18174539631705364</v>
      </c>
      <c r="G27" s="115"/>
    </row>
    <row r="28" spans="1:7" ht="15.75" customHeight="1" x14ac:dyDescent="0.2">
      <c r="A28" s="105" t="s">
        <v>48</v>
      </c>
      <c r="B28" s="106" t="s">
        <v>49</v>
      </c>
      <c r="C28" s="103">
        <v>1191</v>
      </c>
      <c r="D28" s="103">
        <v>4902</v>
      </c>
      <c r="E28" s="107">
        <f t="shared" si="0"/>
        <v>0.24296205630354958</v>
      </c>
      <c r="G28" s="115"/>
    </row>
    <row r="29" spans="1:7" ht="15.75" customHeight="1" x14ac:dyDescent="0.2">
      <c r="A29" s="105" t="s">
        <v>50</v>
      </c>
      <c r="B29" s="106" t="s">
        <v>281</v>
      </c>
      <c r="C29" s="103">
        <v>1021</v>
      </c>
      <c r="D29" s="103">
        <v>3018</v>
      </c>
      <c r="E29" s="107">
        <f t="shared" si="0"/>
        <v>0.33830351225977467</v>
      </c>
      <c r="G29" s="115"/>
    </row>
    <row r="30" spans="1:7" ht="15.75" customHeight="1" x14ac:dyDescent="0.2">
      <c r="A30" s="105" t="s">
        <v>52</v>
      </c>
      <c r="B30" s="106" t="s">
        <v>53</v>
      </c>
      <c r="C30" s="103">
        <v>2026</v>
      </c>
      <c r="D30" s="103">
        <v>10631</v>
      </c>
      <c r="E30" s="107">
        <f t="shared" si="0"/>
        <v>0.19057473426770766</v>
      </c>
      <c r="G30" s="115"/>
    </row>
    <row r="31" spans="1:7" ht="15.75" customHeight="1" x14ac:dyDescent="0.2">
      <c r="A31" s="105" t="s">
        <v>54</v>
      </c>
      <c r="B31" s="106" t="s">
        <v>55</v>
      </c>
      <c r="C31" s="103">
        <v>1099</v>
      </c>
      <c r="D31" s="103">
        <v>3668</v>
      </c>
      <c r="E31" s="107">
        <f t="shared" si="0"/>
        <v>0.29961832061068705</v>
      </c>
      <c r="G31" s="115"/>
    </row>
    <row r="32" spans="1:7" ht="15.75" customHeight="1" x14ac:dyDescent="0.2">
      <c r="A32" s="105" t="s">
        <v>56</v>
      </c>
      <c r="B32" s="108" t="s">
        <v>282</v>
      </c>
      <c r="C32" s="103">
        <v>754</v>
      </c>
      <c r="D32" s="103">
        <v>2276</v>
      </c>
      <c r="E32" s="107">
        <f t="shared" si="0"/>
        <v>0.3312829525483304</v>
      </c>
      <c r="G32" s="115"/>
    </row>
    <row r="33" spans="1:7" ht="15.75" customHeight="1" x14ac:dyDescent="0.2">
      <c r="A33" s="105" t="s">
        <v>58</v>
      </c>
      <c r="B33" s="106" t="s">
        <v>59</v>
      </c>
      <c r="C33" s="103">
        <v>388</v>
      </c>
      <c r="D33" s="103">
        <v>1432</v>
      </c>
      <c r="E33" s="107">
        <f t="shared" si="0"/>
        <v>0.27094972067039108</v>
      </c>
      <c r="G33" s="115"/>
    </row>
    <row r="34" spans="1:7" ht="15.75" customHeight="1" x14ac:dyDescent="0.2">
      <c r="A34" s="105" t="s">
        <v>60</v>
      </c>
      <c r="B34" s="106" t="s">
        <v>61</v>
      </c>
      <c r="C34" s="103">
        <v>4502</v>
      </c>
      <c r="D34" s="103">
        <v>16145</v>
      </c>
      <c r="E34" s="107">
        <f t="shared" si="0"/>
        <v>0.27884794053886652</v>
      </c>
      <c r="G34" s="115"/>
    </row>
    <row r="35" spans="1:7" ht="15.75" customHeight="1" x14ac:dyDescent="0.2">
      <c r="A35" s="105" t="s">
        <v>62</v>
      </c>
      <c r="B35" s="106" t="s">
        <v>63</v>
      </c>
      <c r="C35" s="103">
        <v>2181</v>
      </c>
      <c r="D35" s="103">
        <v>7178</v>
      </c>
      <c r="E35" s="107">
        <f t="shared" si="0"/>
        <v>0.30384508219559764</v>
      </c>
      <c r="G35" s="115"/>
    </row>
    <row r="36" spans="1:7" ht="15.75" customHeight="1" x14ac:dyDescent="0.2">
      <c r="A36" s="105" t="s">
        <v>64</v>
      </c>
      <c r="B36" s="106" t="s">
        <v>65</v>
      </c>
      <c r="C36" s="103">
        <v>850</v>
      </c>
      <c r="D36" s="103">
        <v>2396</v>
      </c>
      <c r="E36" s="107">
        <f t="shared" si="0"/>
        <v>0.35475792988313859</v>
      </c>
      <c r="G36" s="115"/>
    </row>
    <row r="37" spans="1:7" ht="15.75" customHeight="1" x14ac:dyDescent="0.2">
      <c r="A37" s="105" t="s">
        <v>66</v>
      </c>
      <c r="B37" s="106" t="s">
        <v>67</v>
      </c>
      <c r="C37" s="103">
        <v>4090</v>
      </c>
      <c r="D37" s="103">
        <v>16188</v>
      </c>
      <c r="E37" s="107">
        <f t="shared" si="0"/>
        <v>0.25265628860884604</v>
      </c>
      <c r="G37" s="115"/>
    </row>
    <row r="38" spans="1:7" ht="15.75" customHeight="1" x14ac:dyDescent="0.2">
      <c r="A38" s="105" t="s">
        <v>68</v>
      </c>
      <c r="B38" s="106" t="s">
        <v>69</v>
      </c>
      <c r="C38" s="103">
        <v>13028</v>
      </c>
      <c r="D38" s="103">
        <v>53892</v>
      </c>
      <c r="E38" s="107">
        <f t="shared" si="0"/>
        <v>0.24174274474875676</v>
      </c>
      <c r="G38" s="115"/>
    </row>
    <row r="39" spans="1:7" ht="15.75" customHeight="1" x14ac:dyDescent="0.2">
      <c r="A39" s="105" t="s">
        <v>70</v>
      </c>
      <c r="B39" s="106" t="s">
        <v>71</v>
      </c>
      <c r="C39" s="103">
        <v>642</v>
      </c>
      <c r="D39" s="103">
        <v>4257</v>
      </c>
      <c r="E39" s="107">
        <f t="shared" si="0"/>
        <v>0.15081042988019733</v>
      </c>
      <c r="G39" s="115"/>
    </row>
    <row r="40" spans="1:7" ht="15.75" customHeight="1" x14ac:dyDescent="0.2">
      <c r="A40" s="105" t="s">
        <v>72</v>
      </c>
      <c r="B40" s="106" t="s">
        <v>73</v>
      </c>
      <c r="C40" s="103">
        <v>890</v>
      </c>
      <c r="D40" s="103">
        <v>5023</v>
      </c>
      <c r="E40" s="107">
        <f t="shared" si="0"/>
        <v>0.17718494923352579</v>
      </c>
      <c r="G40" s="115"/>
    </row>
    <row r="41" spans="1:7" ht="15.75" customHeight="1" x14ac:dyDescent="0.2">
      <c r="A41" s="105" t="s">
        <v>74</v>
      </c>
      <c r="B41" s="106" t="s">
        <v>75</v>
      </c>
      <c r="C41" s="103">
        <v>3856</v>
      </c>
      <c r="D41" s="103">
        <v>22582</v>
      </c>
      <c r="E41" s="107">
        <f t="shared" si="0"/>
        <v>0.17075546895757684</v>
      </c>
      <c r="G41" s="115"/>
    </row>
    <row r="42" spans="1:7" ht="15.75" customHeight="1" x14ac:dyDescent="0.2">
      <c r="A42" s="105" t="s">
        <v>76</v>
      </c>
      <c r="B42" s="106" t="s">
        <v>77</v>
      </c>
      <c r="C42" s="103">
        <v>1159</v>
      </c>
      <c r="D42" s="103">
        <v>3307</v>
      </c>
      <c r="E42" s="107">
        <f t="shared" si="0"/>
        <v>0.35046870275173875</v>
      </c>
      <c r="G42" s="115"/>
    </row>
    <row r="43" spans="1:7" ht="15.75" customHeight="1" x14ac:dyDescent="0.2">
      <c r="A43" s="105" t="s">
        <v>78</v>
      </c>
      <c r="B43" s="106" t="s">
        <v>79</v>
      </c>
      <c r="C43" s="103">
        <v>1068</v>
      </c>
      <c r="D43" s="103">
        <v>2616</v>
      </c>
      <c r="E43" s="107">
        <f t="shared" si="0"/>
        <v>0.40825688073394495</v>
      </c>
      <c r="G43" s="115"/>
    </row>
    <row r="44" spans="1:7" ht="15.75" customHeight="1" x14ac:dyDescent="0.2">
      <c r="A44" s="105" t="s">
        <v>80</v>
      </c>
      <c r="B44" s="106" t="s">
        <v>81</v>
      </c>
      <c r="C44" s="103">
        <v>1322</v>
      </c>
      <c r="D44" s="103">
        <v>6961</v>
      </c>
      <c r="E44" s="107">
        <f t="shared" si="0"/>
        <v>0.18991524206292199</v>
      </c>
      <c r="G44" s="115"/>
    </row>
    <row r="45" spans="1:7" ht="15.75" customHeight="1" x14ac:dyDescent="0.2">
      <c r="A45" s="105" t="s">
        <v>82</v>
      </c>
      <c r="B45" s="106" t="s">
        <v>83</v>
      </c>
      <c r="C45" s="103">
        <v>4140</v>
      </c>
      <c r="D45" s="103">
        <v>10906</v>
      </c>
      <c r="E45" s="107">
        <f t="shared" si="0"/>
        <v>0.37960755547405101</v>
      </c>
      <c r="G45" s="115"/>
    </row>
    <row r="46" spans="1:7" ht="15.75" customHeight="1" x14ac:dyDescent="0.2">
      <c r="A46" s="105" t="s">
        <v>84</v>
      </c>
      <c r="B46" s="106" t="s">
        <v>85</v>
      </c>
      <c r="C46" s="103">
        <v>10002</v>
      </c>
      <c r="D46" s="103">
        <v>44179</v>
      </c>
      <c r="E46" s="107">
        <f t="shared" si="0"/>
        <v>0.22639715702030377</v>
      </c>
      <c r="G46" s="115"/>
    </row>
    <row r="47" spans="1:7" ht="15.75" customHeight="1" x14ac:dyDescent="0.2">
      <c r="A47" s="105" t="s">
        <v>86</v>
      </c>
      <c r="B47" s="106" t="s">
        <v>87</v>
      </c>
      <c r="C47" s="103">
        <v>2309</v>
      </c>
      <c r="D47" s="103">
        <v>7303</v>
      </c>
      <c r="E47" s="107">
        <f t="shared" si="0"/>
        <v>0.31617143639600165</v>
      </c>
      <c r="G47" s="115"/>
    </row>
    <row r="48" spans="1:7" ht="15.75" customHeight="1" x14ac:dyDescent="0.2">
      <c r="A48" s="105" t="s">
        <v>88</v>
      </c>
      <c r="B48" s="106" t="s">
        <v>89</v>
      </c>
      <c r="C48" s="103">
        <v>16270</v>
      </c>
      <c r="D48" s="103">
        <v>63557</v>
      </c>
      <c r="E48" s="107">
        <f t="shared" si="0"/>
        <v>0.25599068552637788</v>
      </c>
      <c r="G48" s="115"/>
    </row>
    <row r="49" spans="1:7" ht="15.75" customHeight="1" x14ac:dyDescent="0.2">
      <c r="A49" s="105" t="s">
        <v>90</v>
      </c>
      <c r="B49" s="106" t="s">
        <v>91</v>
      </c>
      <c r="C49" s="103">
        <v>2290</v>
      </c>
      <c r="D49" s="103">
        <v>10957</v>
      </c>
      <c r="E49" s="107">
        <f t="shared" si="0"/>
        <v>0.20899881354385325</v>
      </c>
      <c r="G49" s="115"/>
    </row>
    <row r="50" spans="1:7" ht="15.75" customHeight="1" x14ac:dyDescent="0.2">
      <c r="A50" s="105" t="s">
        <v>92</v>
      </c>
      <c r="B50" s="106" t="s">
        <v>93</v>
      </c>
      <c r="C50" s="103">
        <v>7648</v>
      </c>
      <c r="D50" s="103">
        <v>35854</v>
      </c>
      <c r="E50" s="107">
        <f t="shared" si="0"/>
        <v>0.21330953310648743</v>
      </c>
      <c r="G50" s="115"/>
    </row>
    <row r="51" spans="1:7" ht="15.75" customHeight="1" x14ac:dyDescent="0.2">
      <c r="A51" s="105" t="s">
        <v>94</v>
      </c>
      <c r="B51" s="106" t="s">
        <v>95</v>
      </c>
      <c r="C51" s="103">
        <v>414</v>
      </c>
      <c r="D51" s="103">
        <v>1916</v>
      </c>
      <c r="E51" s="107">
        <f t="shared" si="0"/>
        <v>0.21607515657620041</v>
      </c>
      <c r="G51" s="115"/>
    </row>
    <row r="52" spans="1:7" ht="15.75" customHeight="1" x14ac:dyDescent="0.2">
      <c r="A52" s="105" t="s">
        <v>96</v>
      </c>
      <c r="B52" s="106" t="s">
        <v>97</v>
      </c>
      <c r="C52" s="103">
        <v>420</v>
      </c>
      <c r="D52" s="103">
        <v>1366</v>
      </c>
      <c r="E52" s="107">
        <f t="shared" si="0"/>
        <v>0.3074670571010249</v>
      </c>
      <c r="G52" s="115"/>
    </row>
    <row r="53" spans="1:7" ht="15.75" customHeight="1" x14ac:dyDescent="0.2">
      <c r="A53" s="105" t="s">
        <v>98</v>
      </c>
      <c r="B53" s="106" t="s">
        <v>99</v>
      </c>
      <c r="C53" s="103">
        <v>1737</v>
      </c>
      <c r="D53" s="103">
        <v>9595</v>
      </c>
      <c r="E53" s="107">
        <f t="shared" si="0"/>
        <v>0.18103178738926523</v>
      </c>
      <c r="G53" s="115"/>
    </row>
    <row r="54" spans="1:7" ht="15.75" customHeight="1" x14ac:dyDescent="0.2">
      <c r="A54" s="105" t="s">
        <v>100</v>
      </c>
      <c r="B54" s="106" t="s">
        <v>101</v>
      </c>
      <c r="C54" s="103">
        <v>1131</v>
      </c>
      <c r="D54" s="103">
        <v>3330</v>
      </c>
      <c r="E54" s="107">
        <f t="shared" si="0"/>
        <v>0.33963963963963961</v>
      </c>
      <c r="G54" s="115"/>
    </row>
    <row r="55" spans="1:7" ht="15.75" customHeight="1" x14ac:dyDescent="0.2">
      <c r="A55" s="105" t="s">
        <v>102</v>
      </c>
      <c r="B55" s="106" t="s">
        <v>103</v>
      </c>
      <c r="C55" s="103">
        <v>19689</v>
      </c>
      <c r="D55" s="103">
        <v>85497</v>
      </c>
      <c r="E55" s="107">
        <f t="shared" si="0"/>
        <v>0.23028878206252851</v>
      </c>
      <c r="G55" s="115"/>
    </row>
    <row r="56" spans="1:7" ht="15.75" customHeight="1" x14ac:dyDescent="0.2">
      <c r="A56" s="105" t="s">
        <v>104</v>
      </c>
      <c r="B56" s="106" t="s">
        <v>105</v>
      </c>
      <c r="C56" s="103">
        <v>1605</v>
      </c>
      <c r="D56" s="103">
        <v>4729</v>
      </c>
      <c r="E56" s="107">
        <f t="shared" si="0"/>
        <v>0.33939522097695074</v>
      </c>
      <c r="G56" s="115"/>
    </row>
    <row r="57" spans="1:7" ht="15.75" customHeight="1" x14ac:dyDescent="0.2">
      <c r="A57" s="105" t="s">
        <v>106</v>
      </c>
      <c r="B57" s="106" t="s">
        <v>107</v>
      </c>
      <c r="C57" s="103">
        <v>733</v>
      </c>
      <c r="D57" s="103">
        <v>2792</v>
      </c>
      <c r="E57" s="107">
        <f t="shared" si="0"/>
        <v>0.26253581661891118</v>
      </c>
      <c r="G57" s="115"/>
    </row>
    <row r="58" spans="1:7" ht="15.75" customHeight="1" x14ac:dyDescent="0.2">
      <c r="A58" s="105" t="s">
        <v>108</v>
      </c>
      <c r="B58" s="106" t="s">
        <v>109</v>
      </c>
      <c r="C58" s="103">
        <v>412</v>
      </c>
      <c r="D58" s="103">
        <v>1179</v>
      </c>
      <c r="E58" s="107">
        <f t="shared" si="0"/>
        <v>0.34944868532654794</v>
      </c>
      <c r="G58" s="115"/>
    </row>
    <row r="59" spans="1:7" ht="15.75" customHeight="1" x14ac:dyDescent="0.2">
      <c r="A59" s="105" t="s">
        <v>110</v>
      </c>
      <c r="B59" s="106" t="s">
        <v>111</v>
      </c>
      <c r="C59" s="103">
        <v>6227</v>
      </c>
      <c r="D59" s="103">
        <v>24936</v>
      </c>
      <c r="E59" s="107">
        <f t="shared" si="0"/>
        <v>0.24971928136028232</v>
      </c>
      <c r="G59" s="115"/>
    </row>
    <row r="60" spans="1:7" ht="15.75" customHeight="1" x14ac:dyDescent="0.2">
      <c r="A60" s="105" t="s">
        <v>112</v>
      </c>
      <c r="B60" s="106" t="s">
        <v>113</v>
      </c>
      <c r="C60" s="103">
        <v>2011</v>
      </c>
      <c r="D60" s="103">
        <v>8329</v>
      </c>
      <c r="E60" s="107">
        <f t="shared" si="0"/>
        <v>0.24144555168687717</v>
      </c>
      <c r="G60" s="115"/>
    </row>
    <row r="61" spans="1:7" ht="15.75" customHeight="1" x14ac:dyDescent="0.2">
      <c r="A61" s="105" t="s">
        <v>114</v>
      </c>
      <c r="B61" s="106" t="s">
        <v>115</v>
      </c>
      <c r="C61" s="103">
        <v>3546</v>
      </c>
      <c r="D61" s="103">
        <v>16416</v>
      </c>
      <c r="E61" s="107">
        <f t="shared" si="0"/>
        <v>0.21600877192982457</v>
      </c>
      <c r="G61" s="115"/>
    </row>
    <row r="62" spans="1:7" ht="15.75" customHeight="1" x14ac:dyDescent="0.2">
      <c r="A62" s="105" t="s">
        <v>116</v>
      </c>
      <c r="B62" s="106" t="s">
        <v>117</v>
      </c>
      <c r="C62" s="103">
        <v>1079</v>
      </c>
      <c r="D62" s="103">
        <v>3535</v>
      </c>
      <c r="E62" s="107">
        <f t="shared" si="0"/>
        <v>0.30523338048090526</v>
      </c>
      <c r="G62" s="115"/>
    </row>
    <row r="63" spans="1:7" ht="15.75" customHeight="1" x14ac:dyDescent="0.2">
      <c r="A63" s="105" t="s">
        <v>118</v>
      </c>
      <c r="B63" s="106" t="s">
        <v>119</v>
      </c>
      <c r="C63" s="103">
        <v>2858</v>
      </c>
      <c r="D63" s="103">
        <v>10037</v>
      </c>
      <c r="E63" s="107">
        <f t="shared" si="0"/>
        <v>0.28474643817873868</v>
      </c>
      <c r="G63" s="115"/>
    </row>
    <row r="64" spans="1:7" ht="15.75" customHeight="1" x14ac:dyDescent="0.2">
      <c r="A64" s="105" t="s">
        <v>120</v>
      </c>
      <c r="B64" s="106" t="s">
        <v>121</v>
      </c>
      <c r="C64" s="103">
        <v>203</v>
      </c>
      <c r="D64" s="103">
        <v>769</v>
      </c>
      <c r="E64" s="107">
        <f t="shared" si="0"/>
        <v>0.26397919375812745</v>
      </c>
      <c r="G64" s="115"/>
    </row>
    <row r="65" spans="1:7" ht="15.75" customHeight="1" x14ac:dyDescent="0.2">
      <c r="A65" s="105" t="s">
        <v>122</v>
      </c>
      <c r="B65" s="106" t="s">
        <v>123</v>
      </c>
      <c r="C65" s="103">
        <v>4183</v>
      </c>
      <c r="D65" s="103">
        <v>25057</v>
      </c>
      <c r="E65" s="107">
        <f t="shared" si="0"/>
        <v>0.16693937821766372</v>
      </c>
      <c r="G65" s="115"/>
    </row>
    <row r="66" spans="1:7" ht="15.75" customHeight="1" x14ac:dyDescent="0.2">
      <c r="A66" s="105" t="s">
        <v>124</v>
      </c>
      <c r="B66" s="106" t="s">
        <v>125</v>
      </c>
      <c r="C66" s="103">
        <v>848</v>
      </c>
      <c r="D66" s="103">
        <v>5516</v>
      </c>
      <c r="E66" s="107">
        <f t="shared" si="0"/>
        <v>0.15373459028281364</v>
      </c>
      <c r="G66" s="115"/>
    </row>
    <row r="67" spans="1:7" ht="15.75" customHeight="1" x14ac:dyDescent="0.2">
      <c r="A67" s="105" t="s">
        <v>126</v>
      </c>
      <c r="B67" s="106" t="s">
        <v>127</v>
      </c>
      <c r="C67" s="103">
        <v>1194</v>
      </c>
      <c r="D67" s="103">
        <v>4272</v>
      </c>
      <c r="E67" s="107">
        <f t="shared" si="0"/>
        <v>0.2794943820224719</v>
      </c>
      <c r="G67" s="115"/>
    </row>
    <row r="68" spans="1:7" ht="15.75" customHeight="1" x14ac:dyDescent="0.2">
      <c r="A68" s="105" t="s">
        <v>128</v>
      </c>
      <c r="B68" s="106" t="s">
        <v>129</v>
      </c>
      <c r="C68" s="103">
        <v>7141</v>
      </c>
      <c r="D68" s="103">
        <v>36126</v>
      </c>
      <c r="E68" s="107">
        <f t="shared" si="0"/>
        <v>0.19766926867076343</v>
      </c>
      <c r="G68" s="115"/>
    </row>
    <row r="69" spans="1:7" ht="15.75" customHeight="1" x14ac:dyDescent="0.2">
      <c r="A69" s="105" t="s">
        <v>130</v>
      </c>
      <c r="B69" s="106" t="s">
        <v>131</v>
      </c>
      <c r="C69" s="103">
        <v>493</v>
      </c>
      <c r="D69" s="103">
        <v>1460</v>
      </c>
      <c r="E69" s="107">
        <f t="shared" si="0"/>
        <v>0.3376712328767123</v>
      </c>
      <c r="G69" s="115"/>
    </row>
    <row r="70" spans="1:7" ht="15.75" customHeight="1" x14ac:dyDescent="0.2">
      <c r="A70" s="105" t="s">
        <v>132</v>
      </c>
      <c r="B70" s="106" t="s">
        <v>133</v>
      </c>
      <c r="C70" s="103">
        <v>2775</v>
      </c>
      <c r="D70" s="103">
        <v>10925</v>
      </c>
      <c r="E70" s="107">
        <f t="shared" si="0"/>
        <v>0.25400457665903892</v>
      </c>
      <c r="G70" s="115"/>
    </row>
    <row r="71" spans="1:7" ht="15.75" customHeight="1" x14ac:dyDescent="0.2">
      <c r="A71" s="105" t="s">
        <v>134</v>
      </c>
      <c r="B71" s="106" t="s">
        <v>283</v>
      </c>
      <c r="C71" s="103">
        <v>3211</v>
      </c>
      <c r="D71" s="103">
        <v>9960</v>
      </c>
      <c r="E71" s="107">
        <f t="shared" si="0"/>
        <v>0.32238955823293175</v>
      </c>
      <c r="G71" s="115"/>
    </row>
    <row r="72" spans="1:7" ht="15.75" customHeight="1" x14ac:dyDescent="0.2">
      <c r="A72" s="105" t="s">
        <v>136</v>
      </c>
      <c r="B72" s="106" t="s">
        <v>137</v>
      </c>
      <c r="C72" s="103">
        <v>2524</v>
      </c>
      <c r="D72" s="103">
        <v>13472</v>
      </c>
      <c r="E72" s="107">
        <f t="shared" ref="E72:E122" si="1">IF(AND(C72&gt;0,D72&gt;0),C72/D72,0)</f>
        <v>0.18735154394299289</v>
      </c>
      <c r="G72" s="115"/>
    </row>
    <row r="73" spans="1:7" ht="15.75" customHeight="1" x14ac:dyDescent="0.2">
      <c r="A73" s="105" t="s">
        <v>138</v>
      </c>
      <c r="B73" s="106" t="s">
        <v>139</v>
      </c>
      <c r="C73" s="103">
        <v>1399</v>
      </c>
      <c r="D73" s="103">
        <v>4749</v>
      </c>
      <c r="E73" s="107">
        <f t="shared" si="1"/>
        <v>0.29458833438618659</v>
      </c>
      <c r="G73" s="115"/>
    </row>
    <row r="74" spans="1:7" ht="15.75" customHeight="1" x14ac:dyDescent="0.2">
      <c r="A74" s="105" t="s">
        <v>140</v>
      </c>
      <c r="B74" s="106" t="s">
        <v>141</v>
      </c>
      <c r="C74" s="103">
        <v>790</v>
      </c>
      <c r="D74" s="103">
        <v>3003</v>
      </c>
      <c r="E74" s="107">
        <f t="shared" si="1"/>
        <v>0.26307026307026304</v>
      </c>
      <c r="G74" s="115"/>
    </row>
    <row r="75" spans="1:7" ht="15.75" customHeight="1" x14ac:dyDescent="0.2">
      <c r="A75" s="105" t="s">
        <v>142</v>
      </c>
      <c r="B75" s="106" t="s">
        <v>143</v>
      </c>
      <c r="C75" s="103">
        <v>1090</v>
      </c>
      <c r="D75" s="103">
        <v>3637</v>
      </c>
      <c r="E75" s="107">
        <f t="shared" si="1"/>
        <v>0.29969755292823758</v>
      </c>
      <c r="G75" s="115"/>
    </row>
    <row r="76" spans="1:7" ht="15.75" customHeight="1" x14ac:dyDescent="0.2">
      <c r="A76" s="105" t="s">
        <v>144</v>
      </c>
      <c r="B76" s="106" t="s">
        <v>145</v>
      </c>
      <c r="C76" s="103">
        <v>1739</v>
      </c>
      <c r="D76" s="103">
        <v>6965</v>
      </c>
      <c r="E76" s="107">
        <f t="shared" si="1"/>
        <v>0.24967695620961952</v>
      </c>
      <c r="G76" s="115"/>
    </row>
    <row r="77" spans="1:7" ht="15.75" customHeight="1" x14ac:dyDescent="0.2">
      <c r="A77" s="105" t="s">
        <v>146</v>
      </c>
      <c r="B77" s="110" t="s">
        <v>147</v>
      </c>
      <c r="C77" s="103">
        <v>34747</v>
      </c>
      <c r="D77" s="103">
        <v>178037</v>
      </c>
      <c r="E77" s="107">
        <f t="shared" si="1"/>
        <v>0.19516729668552044</v>
      </c>
      <c r="G77" s="115"/>
    </row>
    <row r="78" spans="1:7" ht="15.75" customHeight="1" x14ac:dyDescent="0.2">
      <c r="A78" s="105" t="s">
        <v>148</v>
      </c>
      <c r="B78" s="106" t="s">
        <v>149</v>
      </c>
      <c r="C78" s="103">
        <v>579</v>
      </c>
      <c r="D78" s="103">
        <v>2152</v>
      </c>
      <c r="E78" s="107">
        <f t="shared" si="1"/>
        <v>0.26905204460966542</v>
      </c>
      <c r="G78" s="115"/>
    </row>
    <row r="79" spans="1:7" ht="15.75" customHeight="1" x14ac:dyDescent="0.2">
      <c r="A79" s="105" t="s">
        <v>150</v>
      </c>
      <c r="B79" s="106" t="s">
        <v>151</v>
      </c>
      <c r="C79" s="103">
        <v>1309</v>
      </c>
      <c r="D79" s="103">
        <v>4679</v>
      </c>
      <c r="E79" s="107">
        <f t="shared" si="1"/>
        <v>0.27976063261380635</v>
      </c>
      <c r="G79" s="115"/>
    </row>
    <row r="80" spans="1:7" ht="15.75" customHeight="1" x14ac:dyDescent="0.2">
      <c r="A80" s="105" t="s">
        <v>152</v>
      </c>
      <c r="B80" s="106" t="s">
        <v>153</v>
      </c>
      <c r="C80" s="103">
        <v>3352</v>
      </c>
      <c r="D80" s="103">
        <v>14691</v>
      </c>
      <c r="E80" s="107">
        <f t="shared" si="1"/>
        <v>0.22816690490776667</v>
      </c>
      <c r="G80" s="115"/>
    </row>
    <row r="81" spans="1:7" ht="15.75" customHeight="1" x14ac:dyDescent="0.2">
      <c r="A81" s="105" t="s">
        <v>154</v>
      </c>
      <c r="B81" s="106" t="s">
        <v>155</v>
      </c>
      <c r="C81" s="103">
        <v>5066</v>
      </c>
      <c r="D81" s="103">
        <v>18076</v>
      </c>
      <c r="E81" s="107">
        <f t="shared" si="1"/>
        <v>0.28026111971675149</v>
      </c>
      <c r="G81" s="115"/>
    </row>
    <row r="82" spans="1:7" ht="15.75" customHeight="1" x14ac:dyDescent="0.2">
      <c r="A82" s="105" t="s">
        <v>156</v>
      </c>
      <c r="B82" s="106" t="s">
        <v>157</v>
      </c>
      <c r="C82" s="103">
        <v>6465</v>
      </c>
      <c r="D82" s="103">
        <v>30503</v>
      </c>
      <c r="E82" s="107">
        <f t="shared" si="1"/>
        <v>0.21194636593121988</v>
      </c>
      <c r="G82" s="115"/>
    </row>
    <row r="83" spans="1:7" ht="15.75" customHeight="1" x14ac:dyDescent="0.2">
      <c r="A83" s="105" t="s">
        <v>158</v>
      </c>
      <c r="B83" s="106" t="s">
        <v>159</v>
      </c>
      <c r="C83" s="103">
        <v>1043</v>
      </c>
      <c r="D83" s="103">
        <v>2844</v>
      </c>
      <c r="E83" s="107">
        <f t="shared" si="1"/>
        <v>0.36673699015471167</v>
      </c>
      <c r="G83" s="115"/>
    </row>
    <row r="84" spans="1:7" ht="15.75" customHeight="1" x14ac:dyDescent="0.2">
      <c r="A84" s="105" t="s">
        <v>160</v>
      </c>
      <c r="B84" s="106" t="s">
        <v>161</v>
      </c>
      <c r="C84" s="103">
        <v>5492</v>
      </c>
      <c r="D84" s="103">
        <v>26134</v>
      </c>
      <c r="E84" s="107">
        <f t="shared" si="1"/>
        <v>0.2101477003137675</v>
      </c>
      <c r="G84" s="115"/>
    </row>
    <row r="85" spans="1:7" ht="15.75" customHeight="1" x14ac:dyDescent="0.2">
      <c r="A85" s="105" t="s">
        <v>162</v>
      </c>
      <c r="B85" s="106" t="s">
        <v>163</v>
      </c>
      <c r="C85" s="103">
        <v>1345</v>
      </c>
      <c r="D85" s="103">
        <v>9000</v>
      </c>
      <c r="E85" s="107">
        <f t="shared" si="1"/>
        <v>0.14944444444444444</v>
      </c>
      <c r="G85" s="115"/>
    </row>
    <row r="86" spans="1:7" ht="15.75" customHeight="1" x14ac:dyDescent="0.2">
      <c r="A86" s="105" t="s">
        <v>164</v>
      </c>
      <c r="B86" s="106" t="s">
        <v>165</v>
      </c>
      <c r="C86" s="103">
        <v>1217</v>
      </c>
      <c r="D86" s="103">
        <v>12998</v>
      </c>
      <c r="E86" s="107">
        <f t="shared" si="1"/>
        <v>9.3629789198338212E-2</v>
      </c>
      <c r="G86" s="115"/>
    </row>
    <row r="87" spans="1:7" ht="15.75" customHeight="1" x14ac:dyDescent="0.2">
      <c r="A87" s="105" t="s">
        <v>166</v>
      </c>
      <c r="B87" s="106" t="s">
        <v>167</v>
      </c>
      <c r="C87" s="103">
        <v>475</v>
      </c>
      <c r="D87" s="103">
        <v>1649</v>
      </c>
      <c r="E87" s="107">
        <f t="shared" si="1"/>
        <v>0.28805336567616735</v>
      </c>
      <c r="G87" s="115"/>
    </row>
    <row r="88" spans="1:7" ht="15.75" customHeight="1" x14ac:dyDescent="0.2">
      <c r="A88" s="105" t="s">
        <v>168</v>
      </c>
      <c r="B88" s="106" t="s">
        <v>169</v>
      </c>
      <c r="C88" s="103">
        <v>1620</v>
      </c>
      <c r="D88" s="103">
        <v>6189</v>
      </c>
      <c r="E88" s="107">
        <f t="shared" si="1"/>
        <v>0.26175472612699952</v>
      </c>
      <c r="G88" s="115"/>
    </row>
    <row r="89" spans="1:7" ht="15.75" customHeight="1" x14ac:dyDescent="0.2">
      <c r="A89" s="105" t="s">
        <v>170</v>
      </c>
      <c r="B89" s="106" t="s">
        <v>171</v>
      </c>
      <c r="C89" s="103">
        <v>1931</v>
      </c>
      <c r="D89" s="103">
        <v>9529</v>
      </c>
      <c r="E89" s="107">
        <f t="shared" si="1"/>
        <v>0.20264455871550005</v>
      </c>
      <c r="G89" s="115"/>
    </row>
    <row r="90" spans="1:7" ht="15.75" customHeight="1" x14ac:dyDescent="0.2">
      <c r="A90" s="105" t="s">
        <v>172</v>
      </c>
      <c r="B90" s="106" t="s">
        <v>173</v>
      </c>
      <c r="C90" s="103">
        <v>547</v>
      </c>
      <c r="D90" s="103">
        <v>2091</v>
      </c>
      <c r="E90" s="107">
        <f t="shared" si="1"/>
        <v>0.2615973218555715</v>
      </c>
      <c r="G90" s="115"/>
    </row>
    <row r="91" spans="1:7" ht="15.75" customHeight="1" x14ac:dyDescent="0.2">
      <c r="A91" s="105" t="s">
        <v>174</v>
      </c>
      <c r="B91" s="106" t="s">
        <v>175</v>
      </c>
      <c r="C91" s="103">
        <v>1495</v>
      </c>
      <c r="D91" s="103">
        <v>6419</v>
      </c>
      <c r="E91" s="107">
        <f t="shared" si="1"/>
        <v>0.23290232123383706</v>
      </c>
      <c r="G91" s="115"/>
    </row>
    <row r="92" spans="1:7" ht="15.75" customHeight="1" x14ac:dyDescent="0.2">
      <c r="A92" s="105" t="s">
        <v>176</v>
      </c>
      <c r="B92" s="106" t="s">
        <v>177</v>
      </c>
      <c r="C92" s="103">
        <v>7577</v>
      </c>
      <c r="D92" s="103">
        <v>27773</v>
      </c>
      <c r="E92" s="107">
        <f t="shared" si="1"/>
        <v>0.27281892485507508</v>
      </c>
      <c r="G92" s="115"/>
    </row>
    <row r="93" spans="1:7" ht="15.75" customHeight="1" x14ac:dyDescent="0.2">
      <c r="A93" s="105" t="s">
        <v>178</v>
      </c>
      <c r="B93" s="106" t="s">
        <v>179</v>
      </c>
      <c r="C93" s="103">
        <v>619</v>
      </c>
      <c r="D93" s="103">
        <v>2791</v>
      </c>
      <c r="E93" s="107">
        <f t="shared" si="1"/>
        <v>0.22178430670010749</v>
      </c>
      <c r="G93" s="115"/>
    </row>
    <row r="94" spans="1:7" ht="15.75" customHeight="1" x14ac:dyDescent="0.2">
      <c r="A94" s="105" t="s">
        <v>180</v>
      </c>
      <c r="B94" s="106" t="s">
        <v>181</v>
      </c>
      <c r="C94" s="103">
        <v>4524</v>
      </c>
      <c r="D94" s="103">
        <v>20599</v>
      </c>
      <c r="E94" s="107">
        <f t="shared" si="1"/>
        <v>0.21962231176270694</v>
      </c>
      <c r="G94" s="115"/>
    </row>
    <row r="95" spans="1:7" ht="15.75" customHeight="1" x14ac:dyDescent="0.2">
      <c r="A95" s="105" t="s">
        <v>182</v>
      </c>
      <c r="B95" s="106" t="s">
        <v>183</v>
      </c>
      <c r="C95" s="103">
        <v>1435</v>
      </c>
      <c r="D95" s="103">
        <v>4815</v>
      </c>
      <c r="E95" s="107">
        <f t="shared" si="1"/>
        <v>0.29802699896157842</v>
      </c>
      <c r="G95" s="115"/>
    </row>
    <row r="96" spans="1:7" ht="15.75" customHeight="1" x14ac:dyDescent="0.2">
      <c r="A96" s="105" t="s">
        <v>184</v>
      </c>
      <c r="B96" s="106" t="s">
        <v>185</v>
      </c>
      <c r="C96" s="103">
        <v>2787</v>
      </c>
      <c r="D96" s="103">
        <v>7955</v>
      </c>
      <c r="E96" s="107">
        <f t="shared" si="1"/>
        <v>0.35034569453174103</v>
      </c>
      <c r="G96" s="115"/>
    </row>
    <row r="97" spans="1:7" ht="15.75" customHeight="1" x14ac:dyDescent="0.2">
      <c r="A97" s="105" t="s">
        <v>186</v>
      </c>
      <c r="B97" s="106" t="s">
        <v>187</v>
      </c>
      <c r="C97" s="103">
        <v>11065</v>
      </c>
      <c r="D97" s="103">
        <v>25237</v>
      </c>
      <c r="E97" s="107">
        <f t="shared" si="1"/>
        <v>0.43844355509767408</v>
      </c>
      <c r="G97" s="115"/>
    </row>
    <row r="98" spans="1:7" ht="15.75" customHeight="1" x14ac:dyDescent="0.2">
      <c r="A98" s="105" t="s">
        <v>188</v>
      </c>
      <c r="B98" s="106" t="s">
        <v>189</v>
      </c>
      <c r="C98" s="103">
        <v>3610</v>
      </c>
      <c r="D98" s="103">
        <v>14526</v>
      </c>
      <c r="E98" s="107">
        <f t="shared" si="1"/>
        <v>0.24851989536004407</v>
      </c>
      <c r="G98" s="115"/>
    </row>
    <row r="99" spans="1:7" ht="15.75" customHeight="1" x14ac:dyDescent="0.2">
      <c r="A99" s="105" t="s">
        <v>190</v>
      </c>
      <c r="B99" s="106" t="s">
        <v>191</v>
      </c>
      <c r="C99" s="103">
        <v>5657</v>
      </c>
      <c r="D99" s="103">
        <v>22391</v>
      </c>
      <c r="E99" s="107">
        <f t="shared" si="1"/>
        <v>0.25264615247197536</v>
      </c>
      <c r="G99" s="115"/>
    </row>
    <row r="100" spans="1:7" ht="15.75" customHeight="1" x14ac:dyDescent="0.2">
      <c r="A100" s="105" t="s">
        <v>192</v>
      </c>
      <c r="B100" s="106" t="s">
        <v>193</v>
      </c>
      <c r="C100" s="103">
        <v>2982</v>
      </c>
      <c r="D100" s="103">
        <v>10733</v>
      </c>
      <c r="E100" s="107">
        <f t="shared" si="1"/>
        <v>0.2778347153638312</v>
      </c>
      <c r="G100" s="115"/>
    </row>
    <row r="101" spans="1:7" ht="15.75" customHeight="1" x14ac:dyDescent="0.2">
      <c r="A101" s="105" t="s">
        <v>194</v>
      </c>
      <c r="B101" s="106" t="s">
        <v>195</v>
      </c>
      <c r="C101" s="103">
        <v>2981</v>
      </c>
      <c r="D101" s="103">
        <v>8914</v>
      </c>
      <c r="E101" s="107">
        <f t="shared" si="1"/>
        <v>0.33441776980031412</v>
      </c>
      <c r="G101" s="115"/>
    </row>
    <row r="102" spans="1:7" ht="15.75" customHeight="1" x14ac:dyDescent="0.2">
      <c r="A102" s="105" t="s">
        <v>196</v>
      </c>
      <c r="B102" s="106" t="s">
        <v>197</v>
      </c>
      <c r="C102" s="103">
        <v>1050</v>
      </c>
      <c r="D102" s="103">
        <v>2768</v>
      </c>
      <c r="E102" s="107">
        <f t="shared" si="1"/>
        <v>0.37933526011560692</v>
      </c>
      <c r="G102" s="115"/>
    </row>
    <row r="103" spans="1:7" ht="15.75" customHeight="1" x14ac:dyDescent="0.2">
      <c r="A103" s="105" t="s">
        <v>198</v>
      </c>
      <c r="B103" s="106" t="s">
        <v>199</v>
      </c>
      <c r="C103" s="103">
        <v>2244</v>
      </c>
      <c r="D103" s="103">
        <v>6072</v>
      </c>
      <c r="E103" s="107">
        <f t="shared" si="1"/>
        <v>0.36956521739130432</v>
      </c>
      <c r="G103" s="115"/>
    </row>
    <row r="104" spans="1:7" ht="15.75" customHeight="1" x14ac:dyDescent="0.2">
      <c r="A104" s="105" t="s">
        <v>200</v>
      </c>
      <c r="B104" s="106" t="s">
        <v>201</v>
      </c>
      <c r="C104" s="103">
        <v>2008</v>
      </c>
      <c r="D104" s="103">
        <v>9828</v>
      </c>
      <c r="E104" s="107">
        <f t="shared" si="1"/>
        <v>0.2043142043142043</v>
      </c>
      <c r="G104" s="115"/>
    </row>
    <row r="105" spans="1:7" ht="15.75" customHeight="1" x14ac:dyDescent="0.2">
      <c r="A105" s="105" t="s">
        <v>202</v>
      </c>
      <c r="B105" s="106" t="s">
        <v>203</v>
      </c>
      <c r="C105" s="103">
        <v>1324</v>
      </c>
      <c r="D105" s="103">
        <v>7194</v>
      </c>
      <c r="E105" s="107">
        <f t="shared" si="1"/>
        <v>0.18404225743675284</v>
      </c>
      <c r="G105" s="115"/>
    </row>
    <row r="106" spans="1:7" ht="15.75" customHeight="1" x14ac:dyDescent="0.2">
      <c r="A106" s="105" t="s">
        <v>204</v>
      </c>
      <c r="B106" s="106" t="s">
        <v>205</v>
      </c>
      <c r="C106" s="103">
        <v>2215</v>
      </c>
      <c r="D106" s="103">
        <v>9698</v>
      </c>
      <c r="E106" s="107">
        <f t="shared" si="1"/>
        <v>0.22839760775417611</v>
      </c>
      <c r="G106" s="115"/>
    </row>
    <row r="107" spans="1:7" ht="15.75" customHeight="1" x14ac:dyDescent="0.2">
      <c r="A107" s="105" t="s">
        <v>206</v>
      </c>
      <c r="B107" s="106" t="s">
        <v>207</v>
      </c>
      <c r="C107" s="103">
        <v>202</v>
      </c>
      <c r="D107" s="103">
        <v>966</v>
      </c>
      <c r="E107" s="107">
        <f t="shared" si="1"/>
        <v>0.20910973084886128</v>
      </c>
      <c r="G107" s="115"/>
    </row>
    <row r="108" spans="1:7" ht="15.75" customHeight="1" x14ac:dyDescent="0.2">
      <c r="A108" s="105" t="s">
        <v>208</v>
      </c>
      <c r="B108" s="106" t="s">
        <v>209</v>
      </c>
      <c r="C108" s="103">
        <v>456</v>
      </c>
      <c r="D108" s="103">
        <v>1633</v>
      </c>
      <c r="E108" s="107">
        <f t="shared" si="1"/>
        <v>0.27924066135946113</v>
      </c>
      <c r="G108" s="115"/>
    </row>
    <row r="109" spans="1:7" ht="15.75" customHeight="1" x14ac:dyDescent="0.2">
      <c r="A109" s="105" t="s">
        <v>210</v>
      </c>
      <c r="B109" s="106" t="s">
        <v>211</v>
      </c>
      <c r="C109" s="103">
        <v>438</v>
      </c>
      <c r="D109" s="103">
        <v>1399</v>
      </c>
      <c r="E109" s="107">
        <f t="shared" si="1"/>
        <v>0.31308077197998568</v>
      </c>
      <c r="G109" s="115"/>
    </row>
    <row r="110" spans="1:7" ht="15.75" customHeight="1" x14ac:dyDescent="0.2">
      <c r="A110" s="105" t="s">
        <v>212</v>
      </c>
      <c r="B110" s="106" t="s">
        <v>213</v>
      </c>
      <c r="C110" s="103">
        <v>1063</v>
      </c>
      <c r="D110" s="103">
        <v>4125</v>
      </c>
      <c r="E110" s="107">
        <f t="shared" si="1"/>
        <v>0.2576969696969697</v>
      </c>
      <c r="G110" s="115"/>
    </row>
    <row r="111" spans="1:7" ht="15.75" customHeight="1" x14ac:dyDescent="0.2">
      <c r="A111" s="105" t="s">
        <v>214</v>
      </c>
      <c r="B111" s="106" t="s">
        <v>215</v>
      </c>
      <c r="C111" s="103">
        <v>193</v>
      </c>
      <c r="D111" s="103">
        <v>520</v>
      </c>
      <c r="E111" s="107">
        <f t="shared" si="1"/>
        <v>0.37115384615384617</v>
      </c>
      <c r="G111" s="115"/>
    </row>
    <row r="112" spans="1:7" ht="15.75" customHeight="1" x14ac:dyDescent="0.2">
      <c r="A112" s="105" t="s">
        <v>216</v>
      </c>
      <c r="B112" s="106" t="s">
        <v>217</v>
      </c>
      <c r="C112" s="103">
        <v>5855</v>
      </c>
      <c r="D112" s="103">
        <v>49239</v>
      </c>
      <c r="E112" s="107">
        <f t="shared" si="1"/>
        <v>0.11890980726659761</v>
      </c>
      <c r="G112" s="115"/>
    </row>
    <row r="113" spans="1:7" ht="15.75" customHeight="1" x14ac:dyDescent="0.2">
      <c r="A113" s="105" t="s">
        <v>218</v>
      </c>
      <c r="B113" s="106" t="s">
        <v>219</v>
      </c>
      <c r="C113" s="103">
        <v>2758</v>
      </c>
      <c r="D113" s="103">
        <v>7797</v>
      </c>
      <c r="E113" s="107">
        <f t="shared" si="1"/>
        <v>0.35372579197127102</v>
      </c>
      <c r="G113" s="115"/>
    </row>
    <row r="114" spans="1:7" ht="15.75" customHeight="1" x14ac:dyDescent="0.2">
      <c r="A114" s="105" t="s">
        <v>220</v>
      </c>
      <c r="B114" s="106" t="s">
        <v>221</v>
      </c>
      <c r="C114" s="103">
        <v>24028</v>
      </c>
      <c r="D114" s="103">
        <v>184872</v>
      </c>
      <c r="E114" s="107">
        <f t="shared" si="1"/>
        <v>0.12997100696698255</v>
      </c>
      <c r="G114" s="115"/>
    </row>
    <row r="115" spans="1:7" ht="15.75" customHeight="1" x14ac:dyDescent="0.2">
      <c r="A115" s="105" t="s">
        <v>222</v>
      </c>
      <c r="B115" s="106" t="s">
        <v>223</v>
      </c>
      <c r="C115" s="103">
        <v>933</v>
      </c>
      <c r="D115" s="103">
        <v>2873</v>
      </c>
      <c r="E115" s="107">
        <f t="shared" si="1"/>
        <v>0.32474765053950572</v>
      </c>
      <c r="G115" s="115"/>
    </row>
    <row r="116" spans="1:7" ht="15.75" customHeight="1" x14ac:dyDescent="0.2">
      <c r="A116" s="105" t="s">
        <v>224</v>
      </c>
      <c r="B116" s="106" t="s">
        <v>225</v>
      </c>
      <c r="C116" s="103">
        <v>771</v>
      </c>
      <c r="D116" s="103">
        <v>1985</v>
      </c>
      <c r="E116" s="107">
        <f t="shared" si="1"/>
        <v>0.38841309823677583</v>
      </c>
      <c r="G116" s="115"/>
    </row>
    <row r="117" spans="1:7" ht="15.75" customHeight="1" x14ac:dyDescent="0.2">
      <c r="A117" s="105" t="s">
        <v>226</v>
      </c>
      <c r="B117" s="106" t="s">
        <v>227</v>
      </c>
      <c r="C117" s="103">
        <v>925</v>
      </c>
      <c r="D117" s="103">
        <v>5180</v>
      </c>
      <c r="E117" s="107">
        <f t="shared" si="1"/>
        <v>0.17857142857142858</v>
      </c>
      <c r="G117" s="115"/>
    </row>
    <row r="118" spans="1:7" ht="15.75" customHeight="1" x14ac:dyDescent="0.2">
      <c r="A118" s="105" t="s">
        <v>228</v>
      </c>
      <c r="B118" s="106" t="s">
        <v>229</v>
      </c>
      <c r="C118" s="103">
        <v>7087</v>
      </c>
      <c r="D118" s="103">
        <v>21501</v>
      </c>
      <c r="E118" s="107">
        <f t="shared" si="1"/>
        <v>0.32961257615924838</v>
      </c>
      <c r="G118" s="115"/>
    </row>
    <row r="119" spans="1:7" ht="15.75" customHeight="1" x14ac:dyDescent="0.2">
      <c r="A119" s="105" t="s">
        <v>230</v>
      </c>
      <c r="B119" s="106" t="s">
        <v>231</v>
      </c>
      <c r="C119" s="103">
        <v>3063</v>
      </c>
      <c r="D119" s="103">
        <v>11212</v>
      </c>
      <c r="E119" s="107">
        <f t="shared" si="1"/>
        <v>0.2731894398858366</v>
      </c>
      <c r="G119" s="115"/>
    </row>
    <row r="120" spans="1:7" ht="15.75" customHeight="1" x14ac:dyDescent="0.2">
      <c r="A120" s="105" t="s">
        <v>232</v>
      </c>
      <c r="B120" s="106" t="s">
        <v>233</v>
      </c>
      <c r="C120" s="103">
        <v>5476</v>
      </c>
      <c r="D120" s="103">
        <v>14250</v>
      </c>
      <c r="E120" s="107">
        <f t="shared" si="1"/>
        <v>0.38428070175438594</v>
      </c>
      <c r="G120" s="115"/>
    </row>
    <row r="121" spans="1:7" ht="15.75" customHeight="1" x14ac:dyDescent="0.2">
      <c r="A121" s="105" t="s">
        <v>234</v>
      </c>
      <c r="B121" s="106" t="s">
        <v>235</v>
      </c>
      <c r="C121" s="103">
        <v>1516</v>
      </c>
      <c r="D121" s="103">
        <v>6246</v>
      </c>
      <c r="E121" s="107">
        <f t="shared" si="1"/>
        <v>0.24271533781620236</v>
      </c>
      <c r="G121" s="115"/>
    </row>
    <row r="122" spans="1:7" ht="15.75" customHeight="1" x14ac:dyDescent="0.2">
      <c r="A122" s="105" t="s">
        <v>236</v>
      </c>
      <c r="B122" s="111" t="s">
        <v>237</v>
      </c>
      <c r="C122" s="103">
        <v>696</v>
      </c>
      <c r="D122" s="103">
        <v>2536</v>
      </c>
      <c r="E122" s="107">
        <f t="shared" si="1"/>
        <v>0.27444794952681389</v>
      </c>
      <c r="G122" s="115"/>
    </row>
    <row r="123" spans="1:7" ht="15.75" customHeight="1" thickBot="1" x14ac:dyDescent="0.25">
      <c r="B123" s="112" t="s">
        <v>238</v>
      </c>
      <c r="C123" s="113">
        <f>SUM(C8:C122)</f>
        <v>371971</v>
      </c>
      <c r="D123" s="113">
        <f>SUM(D8:D122)</f>
        <v>1671768</v>
      </c>
      <c r="E123" s="114"/>
      <c r="G123" s="120"/>
    </row>
    <row r="124" spans="1:7" ht="13.7" customHeight="1" thickTop="1" x14ac:dyDescent="0.2">
      <c r="C124" s="115"/>
      <c r="D124" s="115"/>
      <c r="E124" s="114"/>
    </row>
    <row r="125" spans="1:7" ht="15.75" customHeight="1" x14ac:dyDescent="0.2">
      <c r="A125" s="105"/>
      <c r="B125" s="106" t="s">
        <v>239</v>
      </c>
      <c r="C125" s="103">
        <v>430</v>
      </c>
      <c r="D125" s="103">
        <v>3013</v>
      </c>
      <c r="E125" s="107">
        <f>IF(AND(C125&gt;0,D125&gt;0),C125/D125,0)</f>
        <v>0.14271490209093926</v>
      </c>
    </row>
    <row r="126" spans="1:7" ht="15.75" customHeight="1" x14ac:dyDescent="0.2">
      <c r="A126" s="105"/>
      <c r="B126" s="106" t="s">
        <v>240</v>
      </c>
      <c r="C126" s="103">
        <v>272</v>
      </c>
      <c r="D126" s="103">
        <v>1735</v>
      </c>
      <c r="E126" s="107">
        <f>IF(AND(C126&gt;0,D126&gt;0),C126/D126,0)</f>
        <v>0.15677233429394813</v>
      </c>
    </row>
    <row r="127" spans="1:7" ht="15.75" customHeight="1" x14ac:dyDescent="0.2">
      <c r="A127" s="105"/>
      <c r="B127" s="106" t="s">
        <v>241</v>
      </c>
      <c r="C127" s="103">
        <v>765</v>
      </c>
      <c r="D127" s="103">
        <v>3557</v>
      </c>
      <c r="E127" s="107">
        <f>IF(AND(C127&gt;0,D127&gt;0),C127/D127,0)</f>
        <v>0.21506887826820353</v>
      </c>
    </row>
    <row r="128" spans="1:7" ht="13.7" customHeight="1" x14ac:dyDescent="0.2"/>
    <row r="129" spans="1:5" ht="15.75" customHeight="1" thickBot="1" x14ac:dyDescent="0.25">
      <c r="B129" s="112" t="s">
        <v>242</v>
      </c>
      <c r="C129" s="113">
        <f>C123+C125+C126+C127</f>
        <v>373438</v>
      </c>
      <c r="D129" s="113">
        <f>D123+D125+D126+D127</f>
        <v>1680073</v>
      </c>
      <c r="E129" s="116"/>
    </row>
    <row r="130" spans="1:5" ht="15.75" customHeight="1" thickTop="1" x14ac:dyDescent="0.2"/>
    <row r="131" spans="1:5" ht="15.75" customHeight="1" x14ac:dyDescent="0.2">
      <c r="A131" s="117" t="s">
        <v>243</v>
      </c>
    </row>
    <row r="132" spans="1:5" ht="15.75" customHeight="1" x14ac:dyDescent="0.2">
      <c r="A132" s="118" t="s">
        <v>289</v>
      </c>
    </row>
    <row r="133" spans="1:5" ht="15.75" customHeight="1" x14ac:dyDescent="0.2">
      <c r="A133" s="118" t="s">
        <v>263</v>
      </c>
    </row>
    <row r="134" spans="1:5" ht="15.75" customHeight="1" x14ac:dyDescent="0.2">
      <c r="A134" s="94"/>
    </row>
    <row r="135" spans="1:5" ht="15.75" customHeight="1" x14ac:dyDescent="0.2">
      <c r="A135" s="117" t="s">
        <v>246</v>
      </c>
    </row>
    <row r="136" spans="1:5" ht="15.75" customHeight="1" x14ac:dyDescent="0.2">
      <c r="A136" s="119" t="s">
        <v>290</v>
      </c>
    </row>
    <row r="137" spans="1:5" ht="15.75" customHeight="1" x14ac:dyDescent="0.2">
      <c r="A137" s="119" t="s">
        <v>248</v>
      </c>
    </row>
    <row r="138" spans="1:5" ht="15.75" customHeight="1" x14ac:dyDescent="0.2">
      <c r="A138" s="119" t="s">
        <v>249</v>
      </c>
    </row>
    <row r="139" spans="1:5" ht="15.75" customHeight="1" x14ac:dyDescent="0.2">
      <c r="A139" s="119" t="s">
        <v>250</v>
      </c>
    </row>
    <row r="140" spans="1:5" ht="24" customHeight="1" x14ac:dyDescent="0.2">
      <c r="A140" s="121" t="s">
        <v>3</v>
      </c>
      <c r="B140" s="121" t="s">
        <v>4</v>
      </c>
      <c r="C140" s="121" t="s">
        <v>251</v>
      </c>
      <c r="D140" s="121" t="s">
        <v>252</v>
      </c>
      <c r="E140" s="121" t="s">
        <v>253</v>
      </c>
    </row>
    <row r="141" spans="1:5" ht="15.75" customHeight="1" x14ac:dyDescent="0.2">
      <c r="A141" s="122" t="s">
        <v>126</v>
      </c>
      <c r="B141" s="123" t="s">
        <v>127</v>
      </c>
      <c r="C141" s="124">
        <v>1094</v>
      </c>
      <c r="D141" s="124">
        <f>ROUND(C143*0.206,0)</f>
        <v>100</v>
      </c>
      <c r="E141" s="124">
        <f>C141+D141</f>
        <v>1194</v>
      </c>
    </row>
    <row r="142" spans="1:5" ht="15.75" customHeight="1" x14ac:dyDescent="0.2">
      <c r="A142" s="122" t="s">
        <v>210</v>
      </c>
      <c r="B142" s="123" t="s">
        <v>211</v>
      </c>
      <c r="C142" s="124">
        <v>323</v>
      </c>
      <c r="D142" s="124">
        <f>ROUND(C143*0.2355,0)</f>
        <v>115</v>
      </c>
      <c r="E142" s="124">
        <f>C142+D142</f>
        <v>438</v>
      </c>
    </row>
    <row r="143" spans="1:5" ht="15.75" customHeight="1" x14ac:dyDescent="0.2">
      <c r="A143" s="122"/>
      <c r="B143" s="123" t="s">
        <v>240</v>
      </c>
      <c r="C143" s="124">
        <v>487</v>
      </c>
      <c r="D143" s="124">
        <f>-D141-D142</f>
        <v>-215</v>
      </c>
      <c r="E143" s="124">
        <f>C143+D143</f>
        <v>272</v>
      </c>
    </row>
    <row r="144" spans="1:5" ht="15.75" customHeight="1" thickBot="1" x14ac:dyDescent="0.25">
      <c r="A144" s="123"/>
      <c r="B144" s="123"/>
      <c r="C144" s="126">
        <f>SUM(C141:C143)</f>
        <v>1904</v>
      </c>
      <c r="D144" s="126">
        <f>SUM(D141:D143)</f>
        <v>0</v>
      </c>
      <c r="E144" s="126">
        <f>SUM(E141:E143)</f>
        <v>1904</v>
      </c>
    </row>
    <row r="145" ht="15.75" customHeight="1" thickTop="1" x14ac:dyDescent="0.2"/>
  </sheetData>
  <mergeCells count="2">
    <mergeCell ref="A4:E4"/>
    <mergeCell ref="A5:E5"/>
  </mergeCells>
  <printOptions horizontalCentered="1"/>
  <pageMargins left="0.18" right="0.18" top="0.56000000000000005" bottom="0.98" header="0.19" footer="0.3"/>
  <pageSetup scale="90" orientation="portrait" r:id="rId1"/>
  <headerFooter alignWithMargins="0">
    <oddFooter>&amp;L&amp;"Arial,Italic"&amp;8Division of School Business Services
School Allotments Section
&amp;Z&amp;F&amp;R&amp;"Arial,Italic"&amp;8 3/2/2016
Page &amp;P of &amp;N</oddFooter>
  </headerFooter>
  <rowBreaks count="1" manualBreakCount="1">
    <brk id="129" max="4" man="1"/>
  </rowBreaks>
  <drawing r:id="rId2"/>
  <legacyDrawing r:id="rId3"/>
  <oleObjects>
    <mc:AlternateContent xmlns:mc="http://schemas.openxmlformats.org/markup-compatibility/2006">
      <mc:Choice Requires="x14">
        <oleObject progId="Paint.Picture" shapeId="11265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5"/>
  <sheetViews>
    <sheetView zoomScaleNormal="100" workbookViewId="0">
      <pane xSplit="2" ySplit="7" topLeftCell="C8" activePane="bottomRight" state="frozen"/>
      <selection activeCell="I5" sqref="I5"/>
      <selection pane="topRight" activeCell="I5" sqref="I5"/>
      <selection pane="bottomLeft" activeCell="I5" sqref="I5"/>
      <selection pane="bottomRight" activeCell="F8" sqref="F8"/>
    </sheetView>
  </sheetViews>
  <sheetFormatPr defaultColWidth="9.140625" defaultRowHeight="15.75" customHeight="1" x14ac:dyDescent="0.2"/>
  <cols>
    <col min="1" max="1" width="8.28515625" style="90" customWidth="1"/>
    <col min="2" max="2" width="32.7109375" style="94" customWidth="1"/>
    <col min="3" max="3" width="11.140625" style="94" customWidth="1"/>
    <col min="4" max="4" width="13.28515625" style="94" customWidth="1"/>
    <col min="5" max="5" width="14.42578125" style="96" customWidth="1"/>
    <col min="6" max="6" width="14.28515625" style="120" customWidth="1"/>
    <col min="7" max="16384" width="9.140625" style="94"/>
  </cols>
  <sheetData>
    <row r="1" spans="1:10" ht="15.75" customHeight="1" x14ac:dyDescent="0.25">
      <c r="B1" s="91" t="s">
        <v>0</v>
      </c>
      <c r="C1" s="92"/>
      <c r="D1" s="92"/>
      <c r="E1" s="93"/>
    </row>
    <row r="2" spans="1:10" ht="15.75" customHeight="1" x14ac:dyDescent="0.25">
      <c r="B2" s="95" t="s">
        <v>1</v>
      </c>
    </row>
    <row r="4" spans="1:10" ht="15.75" customHeight="1" x14ac:dyDescent="0.25">
      <c r="A4" s="131" t="s">
        <v>295</v>
      </c>
      <c r="B4" s="131"/>
      <c r="C4" s="131"/>
      <c r="D4" s="131"/>
      <c r="E4" s="131"/>
    </row>
    <row r="5" spans="1:10" ht="15.75" customHeight="1" x14ac:dyDescent="0.25">
      <c r="A5" s="131" t="s">
        <v>296</v>
      </c>
      <c r="B5" s="131"/>
      <c r="C5" s="131"/>
      <c r="D5" s="131"/>
      <c r="E5" s="131"/>
      <c r="G5" s="127"/>
      <c r="H5" s="127"/>
      <c r="I5" s="127"/>
      <c r="J5" s="127"/>
    </row>
    <row r="6" spans="1:10" ht="9" customHeight="1" x14ac:dyDescent="0.2">
      <c r="B6" s="97"/>
      <c r="E6" s="97"/>
    </row>
    <row r="7" spans="1:10" ht="39.200000000000003" customHeight="1" x14ac:dyDescent="0.2">
      <c r="A7" s="33" t="s">
        <v>3</v>
      </c>
      <c r="B7" s="34" t="s">
        <v>4</v>
      </c>
      <c r="C7" s="34" t="s">
        <v>291</v>
      </c>
      <c r="D7" s="35" t="s">
        <v>6</v>
      </c>
      <c r="E7" s="34" t="s">
        <v>7</v>
      </c>
    </row>
    <row r="8" spans="1:10" ht="15.75" customHeight="1" x14ac:dyDescent="0.2">
      <c r="A8" s="71" t="s">
        <v>8</v>
      </c>
      <c r="B8" s="72" t="s">
        <v>9</v>
      </c>
      <c r="C8" s="73">
        <v>6538</v>
      </c>
      <c r="D8" s="73">
        <v>26364</v>
      </c>
      <c r="E8" s="74">
        <f t="shared" ref="E8:E71" si="0">IF(AND(C8&gt;0,D8&gt;0),C8/D8,0)</f>
        <v>0.24798968290092552</v>
      </c>
      <c r="G8" s="115"/>
    </row>
    <row r="9" spans="1:10" ht="15.75" customHeight="1" x14ac:dyDescent="0.2">
      <c r="A9" s="76" t="s">
        <v>10</v>
      </c>
      <c r="B9" s="77" t="s">
        <v>11</v>
      </c>
      <c r="C9" s="73">
        <v>1245</v>
      </c>
      <c r="D9" s="73">
        <v>6048</v>
      </c>
      <c r="E9" s="78">
        <f t="shared" si="0"/>
        <v>0.20585317460317459</v>
      </c>
      <c r="G9" s="115"/>
      <c r="I9" s="128"/>
    </row>
    <row r="10" spans="1:10" ht="15.75" customHeight="1" x14ac:dyDescent="0.2">
      <c r="A10" s="76" t="s">
        <v>12</v>
      </c>
      <c r="B10" s="77" t="s">
        <v>13</v>
      </c>
      <c r="C10" s="73">
        <v>432</v>
      </c>
      <c r="D10" s="73">
        <v>1559</v>
      </c>
      <c r="E10" s="78">
        <f t="shared" si="0"/>
        <v>0.27710070558050032</v>
      </c>
      <c r="G10" s="115"/>
    </row>
    <row r="11" spans="1:10" ht="15.75" customHeight="1" x14ac:dyDescent="0.2">
      <c r="A11" s="76" t="s">
        <v>14</v>
      </c>
      <c r="B11" s="77" t="s">
        <v>15</v>
      </c>
      <c r="C11" s="73">
        <v>1425</v>
      </c>
      <c r="D11" s="73">
        <v>4097</v>
      </c>
      <c r="E11" s="78">
        <f t="shared" si="0"/>
        <v>0.34781547473761287</v>
      </c>
      <c r="G11" s="115"/>
      <c r="I11" s="129"/>
    </row>
    <row r="12" spans="1:10" ht="15.75" customHeight="1" x14ac:dyDescent="0.2">
      <c r="A12" s="76" t="s">
        <v>16</v>
      </c>
      <c r="B12" s="77" t="s">
        <v>17</v>
      </c>
      <c r="C12" s="73">
        <v>1069</v>
      </c>
      <c r="D12" s="73">
        <v>3781</v>
      </c>
      <c r="E12" s="78">
        <f t="shared" si="0"/>
        <v>0.28272943665696904</v>
      </c>
      <c r="G12" s="115"/>
    </row>
    <row r="13" spans="1:10" ht="15.75" customHeight="1" x14ac:dyDescent="0.2">
      <c r="A13" s="76" t="s">
        <v>18</v>
      </c>
      <c r="B13" s="77" t="s">
        <v>19</v>
      </c>
      <c r="C13" s="73">
        <v>589</v>
      </c>
      <c r="D13" s="73">
        <v>2165</v>
      </c>
      <c r="E13" s="78">
        <f t="shared" si="0"/>
        <v>0.2720554272517321</v>
      </c>
      <c r="G13" s="115"/>
    </row>
    <row r="14" spans="1:10" ht="15.75" customHeight="1" x14ac:dyDescent="0.2">
      <c r="A14" s="76" t="s">
        <v>20</v>
      </c>
      <c r="B14" s="77" t="s">
        <v>21</v>
      </c>
      <c r="C14" s="73">
        <v>2286</v>
      </c>
      <c r="D14" s="73">
        <v>7462</v>
      </c>
      <c r="E14" s="78">
        <f t="shared" si="0"/>
        <v>0.3063521844009649</v>
      </c>
      <c r="G14" s="115"/>
    </row>
    <row r="15" spans="1:10" ht="15.75" customHeight="1" x14ac:dyDescent="0.2">
      <c r="A15" s="76" t="s">
        <v>22</v>
      </c>
      <c r="B15" s="77" t="s">
        <v>23</v>
      </c>
      <c r="C15" s="73">
        <v>984</v>
      </c>
      <c r="D15" s="73">
        <v>2979</v>
      </c>
      <c r="E15" s="78">
        <f t="shared" si="0"/>
        <v>0.33031218529707956</v>
      </c>
      <c r="G15" s="115"/>
    </row>
    <row r="16" spans="1:10" ht="15.75" customHeight="1" x14ac:dyDescent="0.2">
      <c r="A16" s="76" t="s">
        <v>24</v>
      </c>
      <c r="B16" s="77" t="s">
        <v>25</v>
      </c>
      <c r="C16" s="73">
        <v>2039</v>
      </c>
      <c r="D16" s="73">
        <v>5804</v>
      </c>
      <c r="E16" s="78">
        <f t="shared" si="0"/>
        <v>0.35130944176430046</v>
      </c>
      <c r="G16" s="115"/>
    </row>
    <row r="17" spans="1:7" ht="15.75" customHeight="1" x14ac:dyDescent="0.2">
      <c r="A17" s="76" t="s">
        <v>26</v>
      </c>
      <c r="B17" s="77" t="s">
        <v>27</v>
      </c>
      <c r="C17" s="73">
        <v>3733</v>
      </c>
      <c r="D17" s="73">
        <v>14973</v>
      </c>
      <c r="E17" s="78">
        <f t="shared" si="0"/>
        <v>0.24931543444867427</v>
      </c>
      <c r="G17" s="115"/>
    </row>
    <row r="18" spans="1:7" ht="15.75" customHeight="1" x14ac:dyDescent="0.2">
      <c r="A18" s="76" t="s">
        <v>28</v>
      </c>
      <c r="B18" s="77" t="s">
        <v>29</v>
      </c>
      <c r="C18" s="73">
        <v>6151</v>
      </c>
      <c r="D18" s="73">
        <v>31277</v>
      </c>
      <c r="E18" s="78">
        <f t="shared" si="0"/>
        <v>0.19666208395945903</v>
      </c>
      <c r="G18" s="115"/>
    </row>
    <row r="19" spans="1:7" ht="15.75" customHeight="1" x14ac:dyDescent="0.2">
      <c r="A19" s="76" t="s">
        <v>30</v>
      </c>
      <c r="B19" s="77" t="s">
        <v>31</v>
      </c>
      <c r="C19" s="73">
        <v>1229</v>
      </c>
      <c r="D19" s="73">
        <v>4414</v>
      </c>
      <c r="E19" s="78">
        <f t="shared" si="0"/>
        <v>0.27843226098776619</v>
      </c>
      <c r="G19" s="115"/>
    </row>
    <row r="20" spans="1:7" ht="15.75" customHeight="1" x14ac:dyDescent="0.2">
      <c r="A20" s="76" t="s">
        <v>32</v>
      </c>
      <c r="B20" s="77" t="s">
        <v>33</v>
      </c>
      <c r="C20" s="73">
        <v>3625</v>
      </c>
      <c r="D20" s="73">
        <v>13794</v>
      </c>
      <c r="E20" s="78">
        <f t="shared" si="0"/>
        <v>0.26279541829781067</v>
      </c>
      <c r="G20" s="115"/>
    </row>
    <row r="21" spans="1:7" ht="15.75" customHeight="1" x14ac:dyDescent="0.2">
      <c r="A21" s="76" t="s">
        <v>34</v>
      </c>
      <c r="B21" s="77" t="s">
        <v>35</v>
      </c>
      <c r="C21" s="73">
        <v>4319</v>
      </c>
      <c r="D21" s="73">
        <v>33261</v>
      </c>
      <c r="E21" s="78">
        <f t="shared" si="0"/>
        <v>0.12985177835903911</v>
      </c>
      <c r="G21" s="115"/>
    </row>
    <row r="22" spans="1:7" ht="15.75" customHeight="1" x14ac:dyDescent="0.2">
      <c r="A22" s="76" t="s">
        <v>36</v>
      </c>
      <c r="B22" s="77" t="s">
        <v>37</v>
      </c>
      <c r="C22" s="73">
        <v>1586</v>
      </c>
      <c r="D22" s="73">
        <v>5637</v>
      </c>
      <c r="E22" s="78">
        <f t="shared" si="0"/>
        <v>0.28135533084974279</v>
      </c>
      <c r="G22" s="115"/>
    </row>
    <row r="23" spans="1:7" ht="15.75" customHeight="1" x14ac:dyDescent="0.2">
      <c r="A23" s="76" t="s">
        <v>38</v>
      </c>
      <c r="B23" s="77" t="s">
        <v>39</v>
      </c>
      <c r="C23" s="73">
        <v>2935</v>
      </c>
      <c r="D23" s="73">
        <v>13357</v>
      </c>
      <c r="E23" s="78">
        <f t="shared" si="0"/>
        <v>0.21973497042749121</v>
      </c>
      <c r="G23" s="115"/>
    </row>
    <row r="24" spans="1:7" ht="15.75" customHeight="1" x14ac:dyDescent="0.2">
      <c r="A24" s="76" t="s">
        <v>40</v>
      </c>
      <c r="B24" s="77" t="s">
        <v>41</v>
      </c>
      <c r="C24" s="73">
        <v>231</v>
      </c>
      <c r="D24" s="73">
        <v>1995</v>
      </c>
      <c r="E24" s="78">
        <f t="shared" si="0"/>
        <v>0.11578947368421053</v>
      </c>
      <c r="G24" s="115"/>
    </row>
    <row r="25" spans="1:7" ht="15.75" customHeight="1" x14ac:dyDescent="0.2">
      <c r="A25" s="76" t="s">
        <v>42</v>
      </c>
      <c r="B25" s="77" t="s">
        <v>43</v>
      </c>
      <c r="C25" s="73">
        <v>2161</v>
      </c>
      <c r="D25" s="73">
        <v>9624</v>
      </c>
      <c r="E25" s="78">
        <f t="shared" si="0"/>
        <v>0.22454280964256026</v>
      </c>
      <c r="G25" s="115"/>
    </row>
    <row r="26" spans="1:7" ht="15.75" customHeight="1" x14ac:dyDescent="0.2">
      <c r="A26" s="76" t="s">
        <v>44</v>
      </c>
      <c r="B26" s="77" t="s">
        <v>45</v>
      </c>
      <c r="C26" s="73">
        <v>1005</v>
      </c>
      <c r="D26" s="73">
        <v>3355</v>
      </c>
      <c r="E26" s="78">
        <f t="shared" si="0"/>
        <v>0.29955290611028318</v>
      </c>
      <c r="G26" s="115"/>
    </row>
    <row r="27" spans="1:7" ht="15.75" customHeight="1" x14ac:dyDescent="0.2">
      <c r="A27" s="76" t="s">
        <v>46</v>
      </c>
      <c r="B27" s="77" t="s">
        <v>47</v>
      </c>
      <c r="C27" s="73">
        <v>3902</v>
      </c>
      <c r="D27" s="73">
        <v>18843</v>
      </c>
      <c r="E27" s="78">
        <f t="shared" si="0"/>
        <v>0.20707955208830867</v>
      </c>
      <c r="G27" s="115"/>
    </row>
    <row r="28" spans="1:7" ht="15.75" customHeight="1" x14ac:dyDescent="0.2">
      <c r="A28" s="76" t="s">
        <v>48</v>
      </c>
      <c r="B28" s="77" t="s">
        <v>49</v>
      </c>
      <c r="C28" s="73">
        <v>1349</v>
      </c>
      <c r="D28" s="73">
        <v>4930</v>
      </c>
      <c r="E28" s="78">
        <f t="shared" si="0"/>
        <v>0.273630831643002</v>
      </c>
      <c r="G28" s="115"/>
    </row>
    <row r="29" spans="1:7" ht="15.75" customHeight="1" x14ac:dyDescent="0.2">
      <c r="A29" s="76" t="s">
        <v>50</v>
      </c>
      <c r="B29" s="77" t="s">
        <v>51</v>
      </c>
      <c r="C29" s="73">
        <v>989</v>
      </c>
      <c r="D29" s="73">
        <v>3035</v>
      </c>
      <c r="E29" s="78">
        <f t="shared" si="0"/>
        <v>0.32586490939044482</v>
      </c>
      <c r="G29" s="115"/>
    </row>
    <row r="30" spans="1:7" ht="15.75" customHeight="1" x14ac:dyDescent="0.2">
      <c r="A30" s="76" t="s">
        <v>52</v>
      </c>
      <c r="B30" s="77" t="s">
        <v>53</v>
      </c>
      <c r="C30" s="73">
        <v>2102</v>
      </c>
      <c r="D30" s="73">
        <v>10395</v>
      </c>
      <c r="E30" s="78">
        <f t="shared" si="0"/>
        <v>0.2022126022126022</v>
      </c>
      <c r="G30" s="115"/>
    </row>
    <row r="31" spans="1:7" ht="15.75" customHeight="1" x14ac:dyDescent="0.2">
      <c r="A31" s="76" t="s">
        <v>54</v>
      </c>
      <c r="B31" s="77" t="s">
        <v>55</v>
      </c>
      <c r="C31" s="73">
        <v>1183</v>
      </c>
      <c r="D31" s="73">
        <v>3802</v>
      </c>
      <c r="E31" s="78">
        <f t="shared" si="0"/>
        <v>0.31115202524986851</v>
      </c>
      <c r="G31" s="115"/>
    </row>
    <row r="32" spans="1:7" ht="15.75" customHeight="1" x14ac:dyDescent="0.2">
      <c r="A32" s="76" t="s">
        <v>56</v>
      </c>
      <c r="B32" s="81" t="s">
        <v>57</v>
      </c>
      <c r="C32" s="73">
        <v>738</v>
      </c>
      <c r="D32" s="73">
        <v>2331</v>
      </c>
      <c r="E32" s="78">
        <f t="shared" si="0"/>
        <v>0.31660231660231658</v>
      </c>
      <c r="G32" s="115"/>
    </row>
    <row r="33" spans="1:7" ht="15.75" customHeight="1" x14ac:dyDescent="0.2">
      <c r="A33" s="76" t="s">
        <v>58</v>
      </c>
      <c r="B33" s="77" t="s">
        <v>59</v>
      </c>
      <c r="C33" s="73">
        <v>411</v>
      </c>
      <c r="D33" s="73">
        <v>1460</v>
      </c>
      <c r="E33" s="78">
        <f t="shared" si="0"/>
        <v>0.28150684931506847</v>
      </c>
      <c r="G33" s="115"/>
    </row>
    <row r="34" spans="1:7" ht="15.75" customHeight="1" x14ac:dyDescent="0.2">
      <c r="A34" s="76" t="s">
        <v>60</v>
      </c>
      <c r="B34" s="77" t="s">
        <v>61</v>
      </c>
      <c r="C34" s="73">
        <v>4459</v>
      </c>
      <c r="D34" s="73">
        <v>16212</v>
      </c>
      <c r="E34" s="78">
        <f t="shared" si="0"/>
        <v>0.27504317789291882</v>
      </c>
      <c r="G34" s="115"/>
    </row>
    <row r="35" spans="1:7" ht="15.75" customHeight="1" x14ac:dyDescent="0.2">
      <c r="A35" s="76" t="s">
        <v>62</v>
      </c>
      <c r="B35" s="77" t="s">
        <v>63</v>
      </c>
      <c r="C35" s="73">
        <v>2401</v>
      </c>
      <c r="D35" s="73">
        <v>7230</v>
      </c>
      <c r="E35" s="78">
        <f t="shared" si="0"/>
        <v>0.33208852005532502</v>
      </c>
      <c r="G35" s="115"/>
    </row>
    <row r="36" spans="1:7" ht="15.75" customHeight="1" x14ac:dyDescent="0.2">
      <c r="A36" s="76" t="s">
        <v>64</v>
      </c>
      <c r="B36" s="77" t="s">
        <v>65</v>
      </c>
      <c r="C36" s="73">
        <v>935</v>
      </c>
      <c r="D36" s="73">
        <v>2413</v>
      </c>
      <c r="E36" s="78">
        <f t="shared" si="0"/>
        <v>0.38748445917944468</v>
      </c>
      <c r="G36" s="115"/>
    </row>
    <row r="37" spans="1:7" ht="15.75" customHeight="1" x14ac:dyDescent="0.2">
      <c r="A37" s="76" t="s">
        <v>66</v>
      </c>
      <c r="B37" s="77" t="s">
        <v>67</v>
      </c>
      <c r="C37" s="73">
        <v>4096</v>
      </c>
      <c r="D37" s="73">
        <v>16194</v>
      </c>
      <c r="E37" s="78">
        <f t="shared" si="0"/>
        <v>0.25293318513029517</v>
      </c>
      <c r="G37" s="115"/>
    </row>
    <row r="38" spans="1:7" ht="15.75" customHeight="1" x14ac:dyDescent="0.2">
      <c r="A38" s="76" t="s">
        <v>68</v>
      </c>
      <c r="B38" s="77" t="s">
        <v>69</v>
      </c>
      <c r="C38" s="73">
        <v>13857</v>
      </c>
      <c r="D38" s="73">
        <v>54436</v>
      </c>
      <c r="E38" s="78">
        <f t="shared" si="0"/>
        <v>0.25455580865603644</v>
      </c>
      <c r="G38" s="115"/>
    </row>
    <row r="39" spans="1:7" ht="15.75" customHeight="1" x14ac:dyDescent="0.2">
      <c r="A39" s="76" t="s">
        <v>70</v>
      </c>
      <c r="B39" s="77" t="s">
        <v>71</v>
      </c>
      <c r="C39" s="73">
        <v>715</v>
      </c>
      <c r="D39" s="73">
        <v>4171</v>
      </c>
      <c r="E39" s="78">
        <f t="shared" si="0"/>
        <v>0.17142172140973388</v>
      </c>
      <c r="G39" s="115"/>
    </row>
    <row r="40" spans="1:7" ht="15.75" customHeight="1" x14ac:dyDescent="0.2">
      <c r="A40" s="76" t="s">
        <v>72</v>
      </c>
      <c r="B40" s="77" t="s">
        <v>73</v>
      </c>
      <c r="C40" s="73">
        <v>943</v>
      </c>
      <c r="D40" s="73">
        <v>5060</v>
      </c>
      <c r="E40" s="78">
        <f t="shared" si="0"/>
        <v>0.18636363636363637</v>
      </c>
      <c r="G40" s="115"/>
    </row>
    <row r="41" spans="1:7" ht="15.75" customHeight="1" x14ac:dyDescent="0.2">
      <c r="A41" s="76" t="s">
        <v>74</v>
      </c>
      <c r="B41" s="77" t="s">
        <v>75</v>
      </c>
      <c r="C41" s="73">
        <v>4715</v>
      </c>
      <c r="D41" s="73">
        <v>22454</v>
      </c>
      <c r="E41" s="78">
        <f t="shared" si="0"/>
        <v>0.20998485793177163</v>
      </c>
      <c r="G41" s="115"/>
    </row>
    <row r="42" spans="1:7" ht="15.75" customHeight="1" x14ac:dyDescent="0.2">
      <c r="A42" s="76" t="s">
        <v>76</v>
      </c>
      <c r="B42" s="77" t="s">
        <v>77</v>
      </c>
      <c r="C42" s="73">
        <v>1552</v>
      </c>
      <c r="D42" s="73">
        <v>3288</v>
      </c>
      <c r="E42" s="78">
        <f t="shared" si="0"/>
        <v>0.47201946472019463</v>
      </c>
      <c r="G42" s="115"/>
    </row>
    <row r="43" spans="1:7" ht="15.75" customHeight="1" x14ac:dyDescent="0.2">
      <c r="A43" s="76" t="s">
        <v>78</v>
      </c>
      <c r="B43" s="77" t="s">
        <v>79</v>
      </c>
      <c r="C43" s="73">
        <v>1336</v>
      </c>
      <c r="D43" s="73">
        <v>2601</v>
      </c>
      <c r="E43" s="78">
        <f t="shared" si="0"/>
        <v>0.51364859669357943</v>
      </c>
      <c r="G43" s="115"/>
    </row>
    <row r="44" spans="1:7" ht="15.75" customHeight="1" x14ac:dyDescent="0.2">
      <c r="A44" s="76" t="s">
        <v>80</v>
      </c>
      <c r="B44" s="77" t="s">
        <v>81</v>
      </c>
      <c r="C44" s="73">
        <v>1187</v>
      </c>
      <c r="D44" s="73">
        <v>7087</v>
      </c>
      <c r="E44" s="78">
        <f t="shared" si="0"/>
        <v>0.16748977000141105</v>
      </c>
      <c r="G44" s="115"/>
    </row>
    <row r="45" spans="1:7" ht="15.75" customHeight="1" x14ac:dyDescent="0.2">
      <c r="A45" s="76" t="s">
        <v>82</v>
      </c>
      <c r="B45" s="77" t="s">
        <v>83</v>
      </c>
      <c r="C45" s="73">
        <v>3556</v>
      </c>
      <c r="D45" s="73">
        <v>10893</v>
      </c>
      <c r="E45" s="78">
        <f t="shared" si="0"/>
        <v>0.32644817772881668</v>
      </c>
      <c r="G45" s="115"/>
    </row>
    <row r="46" spans="1:7" ht="15.75" customHeight="1" x14ac:dyDescent="0.2">
      <c r="A46" s="76" t="s">
        <v>84</v>
      </c>
      <c r="B46" s="77" t="s">
        <v>85</v>
      </c>
      <c r="C46" s="73">
        <v>9528</v>
      </c>
      <c r="D46" s="73">
        <v>42876</v>
      </c>
      <c r="E46" s="78">
        <f t="shared" si="0"/>
        <v>0.22222222222222221</v>
      </c>
      <c r="G46" s="115"/>
    </row>
    <row r="47" spans="1:7" ht="15.75" customHeight="1" x14ac:dyDescent="0.2">
      <c r="A47" s="76" t="s">
        <v>86</v>
      </c>
      <c r="B47" s="77" t="s">
        <v>87</v>
      </c>
      <c r="C47" s="73">
        <v>2730</v>
      </c>
      <c r="D47" s="73">
        <v>7564</v>
      </c>
      <c r="E47" s="78">
        <f t="shared" si="0"/>
        <v>0.36092014806980433</v>
      </c>
      <c r="G47" s="115"/>
    </row>
    <row r="48" spans="1:7" ht="15.75" customHeight="1" x14ac:dyDescent="0.2">
      <c r="A48" s="76" t="s">
        <v>88</v>
      </c>
      <c r="B48" s="77" t="s">
        <v>89</v>
      </c>
      <c r="C48" s="73">
        <v>16346</v>
      </c>
      <c r="D48" s="73">
        <v>62708</v>
      </c>
      <c r="E48" s="78">
        <f t="shared" si="0"/>
        <v>0.26066849524781527</v>
      </c>
      <c r="G48" s="115"/>
    </row>
    <row r="49" spans="1:7" ht="15.75" customHeight="1" x14ac:dyDescent="0.2">
      <c r="A49" s="76" t="s">
        <v>90</v>
      </c>
      <c r="B49" s="77" t="s">
        <v>91</v>
      </c>
      <c r="C49" s="73">
        <v>2543</v>
      </c>
      <c r="D49" s="73">
        <v>10945</v>
      </c>
      <c r="E49" s="78">
        <f t="shared" si="0"/>
        <v>0.2323435358611238</v>
      </c>
      <c r="G49" s="115"/>
    </row>
    <row r="50" spans="1:7" ht="15.75" customHeight="1" x14ac:dyDescent="0.2">
      <c r="A50" s="76" t="s">
        <v>92</v>
      </c>
      <c r="B50" s="77" t="s">
        <v>93</v>
      </c>
      <c r="C50" s="73">
        <v>9563</v>
      </c>
      <c r="D50" s="73">
        <v>35814</v>
      </c>
      <c r="E50" s="78">
        <f t="shared" si="0"/>
        <v>0.26701848439157871</v>
      </c>
      <c r="G50" s="115"/>
    </row>
    <row r="51" spans="1:7" ht="15.75" customHeight="1" x14ac:dyDescent="0.2">
      <c r="A51" s="76" t="s">
        <v>94</v>
      </c>
      <c r="B51" s="77" t="s">
        <v>95</v>
      </c>
      <c r="C51" s="73">
        <v>460</v>
      </c>
      <c r="D51" s="73">
        <v>1956</v>
      </c>
      <c r="E51" s="78">
        <f t="shared" si="0"/>
        <v>0.23517382413087934</v>
      </c>
      <c r="G51" s="115"/>
    </row>
    <row r="52" spans="1:7" ht="15.75" customHeight="1" x14ac:dyDescent="0.2">
      <c r="A52" s="76" t="s">
        <v>96</v>
      </c>
      <c r="B52" s="77" t="s">
        <v>97</v>
      </c>
      <c r="C52" s="73">
        <v>467</v>
      </c>
      <c r="D52" s="73">
        <v>1393</v>
      </c>
      <c r="E52" s="78">
        <f t="shared" si="0"/>
        <v>0.33524766690595836</v>
      </c>
      <c r="G52" s="115"/>
    </row>
    <row r="53" spans="1:7" ht="15.75" customHeight="1" x14ac:dyDescent="0.2">
      <c r="A53" s="76" t="s">
        <v>98</v>
      </c>
      <c r="B53" s="77" t="s">
        <v>99</v>
      </c>
      <c r="C53" s="73">
        <v>1781</v>
      </c>
      <c r="D53" s="73">
        <v>9601</v>
      </c>
      <c r="E53" s="78">
        <f t="shared" si="0"/>
        <v>0.185501510259348</v>
      </c>
      <c r="G53" s="115"/>
    </row>
    <row r="54" spans="1:7" ht="15.75" customHeight="1" x14ac:dyDescent="0.2">
      <c r="A54" s="76" t="s">
        <v>100</v>
      </c>
      <c r="B54" s="77" t="s">
        <v>101</v>
      </c>
      <c r="C54" s="73">
        <v>1098</v>
      </c>
      <c r="D54" s="73">
        <v>3401</v>
      </c>
      <c r="E54" s="78">
        <f t="shared" si="0"/>
        <v>0.32284622169950017</v>
      </c>
      <c r="G54" s="115"/>
    </row>
    <row r="55" spans="1:7" ht="15.75" customHeight="1" x14ac:dyDescent="0.2">
      <c r="A55" s="76" t="s">
        <v>102</v>
      </c>
      <c r="B55" s="77" t="s">
        <v>103</v>
      </c>
      <c r="C55" s="73">
        <v>23052</v>
      </c>
      <c r="D55" s="73">
        <v>84854</v>
      </c>
      <c r="E55" s="78">
        <f t="shared" si="0"/>
        <v>0.27166662738350578</v>
      </c>
      <c r="G55" s="115"/>
    </row>
    <row r="56" spans="1:7" ht="15.75" customHeight="1" x14ac:dyDescent="0.2">
      <c r="A56" s="76" t="s">
        <v>104</v>
      </c>
      <c r="B56" s="77" t="s">
        <v>105</v>
      </c>
      <c r="C56" s="73">
        <v>2002</v>
      </c>
      <c r="D56" s="73">
        <v>4746</v>
      </c>
      <c r="E56" s="78">
        <f t="shared" si="0"/>
        <v>0.42182890855457228</v>
      </c>
      <c r="G56" s="115"/>
    </row>
    <row r="57" spans="1:7" ht="15.75" customHeight="1" x14ac:dyDescent="0.2">
      <c r="A57" s="76" t="s">
        <v>106</v>
      </c>
      <c r="B57" s="77" t="s">
        <v>107</v>
      </c>
      <c r="C57" s="73">
        <v>1034</v>
      </c>
      <c r="D57" s="73">
        <v>2802</v>
      </c>
      <c r="E57" s="78">
        <f t="shared" si="0"/>
        <v>0.36902212705210563</v>
      </c>
      <c r="G57" s="115"/>
    </row>
    <row r="58" spans="1:7" ht="15.75" customHeight="1" x14ac:dyDescent="0.2">
      <c r="A58" s="76" t="s">
        <v>108</v>
      </c>
      <c r="B58" s="77" t="s">
        <v>109</v>
      </c>
      <c r="C58" s="73">
        <v>557</v>
      </c>
      <c r="D58" s="73">
        <v>1183</v>
      </c>
      <c r="E58" s="78">
        <f t="shared" si="0"/>
        <v>0.47083685545224008</v>
      </c>
      <c r="G58" s="115"/>
    </row>
    <row r="59" spans="1:7" ht="15.75" customHeight="1" x14ac:dyDescent="0.2">
      <c r="A59" s="76" t="s">
        <v>110</v>
      </c>
      <c r="B59" s="77" t="s">
        <v>111</v>
      </c>
      <c r="C59" s="73">
        <v>5353</v>
      </c>
      <c r="D59" s="73">
        <v>24895</v>
      </c>
      <c r="E59" s="78">
        <f t="shared" si="0"/>
        <v>0.21502309700743122</v>
      </c>
      <c r="G59" s="115"/>
    </row>
    <row r="60" spans="1:7" ht="15.75" customHeight="1" x14ac:dyDescent="0.2">
      <c r="A60" s="76" t="s">
        <v>112</v>
      </c>
      <c r="B60" s="77" t="s">
        <v>113</v>
      </c>
      <c r="C60" s="73">
        <v>2142</v>
      </c>
      <c r="D60" s="73">
        <v>8356</v>
      </c>
      <c r="E60" s="78">
        <f t="shared" si="0"/>
        <v>0.25634274772618476</v>
      </c>
      <c r="G60" s="115"/>
    </row>
    <row r="61" spans="1:7" ht="15.75" customHeight="1" x14ac:dyDescent="0.2">
      <c r="A61" s="76" t="s">
        <v>114</v>
      </c>
      <c r="B61" s="77" t="s">
        <v>115</v>
      </c>
      <c r="C61" s="73">
        <v>3661</v>
      </c>
      <c r="D61" s="73">
        <v>16324</v>
      </c>
      <c r="E61" s="78">
        <f t="shared" si="0"/>
        <v>0.22427101200686106</v>
      </c>
      <c r="G61" s="115"/>
    </row>
    <row r="62" spans="1:7" ht="15.75" customHeight="1" x14ac:dyDescent="0.2">
      <c r="A62" s="76" t="s">
        <v>116</v>
      </c>
      <c r="B62" s="77" t="s">
        <v>117</v>
      </c>
      <c r="C62" s="73">
        <v>1269</v>
      </c>
      <c r="D62" s="73">
        <v>3550</v>
      </c>
      <c r="E62" s="78">
        <f t="shared" si="0"/>
        <v>0.35746478873239435</v>
      </c>
      <c r="G62" s="115"/>
    </row>
    <row r="63" spans="1:7" ht="15.75" customHeight="1" x14ac:dyDescent="0.2">
      <c r="A63" s="76" t="s">
        <v>118</v>
      </c>
      <c r="B63" s="77" t="s">
        <v>119</v>
      </c>
      <c r="C63" s="73">
        <v>3022</v>
      </c>
      <c r="D63" s="73">
        <v>10013</v>
      </c>
      <c r="E63" s="78">
        <f t="shared" si="0"/>
        <v>0.3018076500549286</v>
      </c>
      <c r="G63" s="115"/>
    </row>
    <row r="64" spans="1:7" ht="15.75" customHeight="1" x14ac:dyDescent="0.2">
      <c r="A64" s="76" t="s">
        <v>120</v>
      </c>
      <c r="B64" s="77" t="s">
        <v>121</v>
      </c>
      <c r="C64" s="73">
        <v>231</v>
      </c>
      <c r="D64" s="73">
        <v>791</v>
      </c>
      <c r="E64" s="78">
        <f t="shared" si="0"/>
        <v>0.29203539823008851</v>
      </c>
      <c r="G64" s="115"/>
    </row>
    <row r="65" spans="1:7" ht="15.75" customHeight="1" x14ac:dyDescent="0.2">
      <c r="A65" s="76" t="s">
        <v>122</v>
      </c>
      <c r="B65" s="77" t="s">
        <v>123</v>
      </c>
      <c r="C65" s="73">
        <v>3922</v>
      </c>
      <c r="D65" s="73">
        <v>24998</v>
      </c>
      <c r="E65" s="78">
        <f t="shared" si="0"/>
        <v>0.15689255140411232</v>
      </c>
      <c r="G65" s="115"/>
    </row>
    <row r="66" spans="1:7" ht="15.75" customHeight="1" x14ac:dyDescent="0.2">
      <c r="A66" s="76" t="s">
        <v>124</v>
      </c>
      <c r="B66" s="77" t="s">
        <v>125</v>
      </c>
      <c r="C66" s="73">
        <v>780</v>
      </c>
      <c r="D66" s="73">
        <v>5503</v>
      </c>
      <c r="E66" s="78">
        <f t="shared" si="0"/>
        <v>0.14174086861711793</v>
      </c>
      <c r="G66" s="115"/>
    </row>
    <row r="67" spans="1:7" ht="15.75" customHeight="1" x14ac:dyDescent="0.2">
      <c r="A67" s="76" t="s">
        <v>126</v>
      </c>
      <c r="B67" s="77" t="s">
        <v>127</v>
      </c>
      <c r="C67" s="73">
        <v>1483</v>
      </c>
      <c r="D67" s="73">
        <v>4336</v>
      </c>
      <c r="E67" s="78">
        <f t="shared" si="0"/>
        <v>0.34202029520295202</v>
      </c>
      <c r="G67" s="115"/>
    </row>
    <row r="68" spans="1:7" ht="15.75" customHeight="1" x14ac:dyDescent="0.2">
      <c r="A68" s="76" t="s">
        <v>128</v>
      </c>
      <c r="B68" s="77" t="s">
        <v>129</v>
      </c>
      <c r="C68" s="73">
        <v>6867</v>
      </c>
      <c r="D68" s="73">
        <v>35789</v>
      </c>
      <c r="E68" s="78">
        <f t="shared" si="0"/>
        <v>0.19187459834027215</v>
      </c>
      <c r="G68" s="115"/>
    </row>
    <row r="69" spans="1:7" ht="15.75" customHeight="1" x14ac:dyDescent="0.2">
      <c r="A69" s="76" t="s">
        <v>130</v>
      </c>
      <c r="B69" s="77" t="s">
        <v>131</v>
      </c>
      <c r="C69" s="73">
        <v>476</v>
      </c>
      <c r="D69" s="73">
        <v>1503</v>
      </c>
      <c r="E69" s="78">
        <f t="shared" si="0"/>
        <v>0.31669993346640052</v>
      </c>
      <c r="G69" s="115"/>
    </row>
    <row r="70" spans="1:7" ht="15.75" customHeight="1" x14ac:dyDescent="0.2">
      <c r="A70" s="76" t="s">
        <v>132</v>
      </c>
      <c r="B70" s="77" t="s">
        <v>133</v>
      </c>
      <c r="C70" s="73">
        <v>2790</v>
      </c>
      <c r="D70" s="73">
        <v>11377</v>
      </c>
      <c r="E70" s="78">
        <f t="shared" si="0"/>
        <v>0.24523160762942781</v>
      </c>
      <c r="G70" s="115"/>
    </row>
    <row r="71" spans="1:7" ht="15.75" customHeight="1" x14ac:dyDescent="0.2">
      <c r="A71" s="76" t="s">
        <v>134</v>
      </c>
      <c r="B71" s="77" t="s">
        <v>135</v>
      </c>
      <c r="C71" s="73">
        <v>3165</v>
      </c>
      <c r="D71" s="73">
        <v>10193</v>
      </c>
      <c r="E71" s="78">
        <f t="shared" si="0"/>
        <v>0.31050721083096244</v>
      </c>
      <c r="G71" s="115"/>
    </row>
    <row r="72" spans="1:7" ht="15.75" customHeight="1" x14ac:dyDescent="0.2">
      <c r="A72" s="76" t="s">
        <v>136</v>
      </c>
      <c r="B72" s="77" t="s">
        <v>137</v>
      </c>
      <c r="C72" s="73">
        <v>2459</v>
      </c>
      <c r="D72" s="73">
        <v>13559</v>
      </c>
      <c r="E72" s="78">
        <f t="shared" ref="E72:E122" si="1">IF(AND(C72&gt;0,D72&gt;0),C72/D72,0)</f>
        <v>0.18135555719448337</v>
      </c>
      <c r="G72" s="115"/>
    </row>
    <row r="73" spans="1:7" ht="15.75" customHeight="1" x14ac:dyDescent="0.2">
      <c r="A73" s="76" t="s">
        <v>138</v>
      </c>
      <c r="B73" s="77" t="s">
        <v>139</v>
      </c>
      <c r="C73" s="73">
        <v>1321</v>
      </c>
      <c r="D73" s="73">
        <v>4736</v>
      </c>
      <c r="E73" s="78">
        <f t="shared" si="1"/>
        <v>0.27892736486486486</v>
      </c>
      <c r="G73" s="115"/>
    </row>
    <row r="74" spans="1:7" ht="15.75" customHeight="1" x14ac:dyDescent="0.2">
      <c r="A74" s="76" t="s">
        <v>140</v>
      </c>
      <c r="B74" s="77" t="s">
        <v>141</v>
      </c>
      <c r="C74" s="73">
        <v>803</v>
      </c>
      <c r="D74" s="73">
        <v>3052</v>
      </c>
      <c r="E74" s="78">
        <f t="shared" si="1"/>
        <v>0.26310615989515074</v>
      </c>
      <c r="G74" s="115"/>
    </row>
    <row r="75" spans="1:7" ht="15.75" customHeight="1" x14ac:dyDescent="0.2">
      <c r="A75" s="76" t="s">
        <v>142</v>
      </c>
      <c r="B75" s="77" t="s">
        <v>143</v>
      </c>
      <c r="C75" s="73">
        <v>1236</v>
      </c>
      <c r="D75" s="73">
        <v>3692</v>
      </c>
      <c r="E75" s="78">
        <f t="shared" si="1"/>
        <v>0.33477789815817982</v>
      </c>
      <c r="G75" s="115"/>
    </row>
    <row r="76" spans="1:7" ht="15.75" customHeight="1" x14ac:dyDescent="0.2">
      <c r="A76" s="76" t="s">
        <v>144</v>
      </c>
      <c r="B76" s="77" t="s">
        <v>145</v>
      </c>
      <c r="C76" s="73">
        <v>1957</v>
      </c>
      <c r="D76" s="73">
        <v>7084</v>
      </c>
      <c r="E76" s="78">
        <f t="shared" si="1"/>
        <v>0.27625635234330886</v>
      </c>
      <c r="G76" s="115"/>
    </row>
    <row r="77" spans="1:7" ht="15.75" customHeight="1" x14ac:dyDescent="0.2">
      <c r="A77" s="76" t="s">
        <v>146</v>
      </c>
      <c r="B77" s="82" t="s">
        <v>147</v>
      </c>
      <c r="C77" s="73">
        <v>34323</v>
      </c>
      <c r="D77" s="73">
        <v>174930</v>
      </c>
      <c r="E77" s="78">
        <f t="shared" si="1"/>
        <v>0.19620991253644315</v>
      </c>
      <c r="G77" s="115"/>
    </row>
    <row r="78" spans="1:7" ht="15.75" customHeight="1" x14ac:dyDescent="0.2">
      <c r="A78" s="76" t="s">
        <v>148</v>
      </c>
      <c r="B78" s="77" t="s">
        <v>149</v>
      </c>
      <c r="C78" s="73">
        <v>579</v>
      </c>
      <c r="D78" s="73">
        <v>2117</v>
      </c>
      <c r="E78" s="78">
        <f t="shared" si="1"/>
        <v>0.27350023618327823</v>
      </c>
      <c r="G78" s="115"/>
    </row>
    <row r="79" spans="1:7" ht="15.75" customHeight="1" x14ac:dyDescent="0.2">
      <c r="A79" s="76" t="s">
        <v>150</v>
      </c>
      <c r="B79" s="77" t="s">
        <v>151</v>
      </c>
      <c r="C79" s="73">
        <v>1350</v>
      </c>
      <c r="D79" s="73">
        <v>4763</v>
      </c>
      <c r="E79" s="78">
        <f t="shared" si="1"/>
        <v>0.28343480999370146</v>
      </c>
      <c r="G79" s="115"/>
    </row>
    <row r="80" spans="1:7" ht="15.75" customHeight="1" x14ac:dyDescent="0.2">
      <c r="A80" s="76" t="s">
        <v>152</v>
      </c>
      <c r="B80" s="77" t="s">
        <v>153</v>
      </c>
      <c r="C80" s="73">
        <v>3013</v>
      </c>
      <c r="D80" s="73">
        <v>14530</v>
      </c>
      <c r="E80" s="78">
        <f t="shared" si="1"/>
        <v>0.20736407432897452</v>
      </c>
      <c r="G80" s="115"/>
    </row>
    <row r="81" spans="1:7" ht="15.75" customHeight="1" x14ac:dyDescent="0.2">
      <c r="A81" s="76" t="s">
        <v>154</v>
      </c>
      <c r="B81" s="77" t="s">
        <v>155</v>
      </c>
      <c r="C81" s="73">
        <v>4800</v>
      </c>
      <c r="D81" s="73">
        <v>18258</v>
      </c>
      <c r="E81" s="78">
        <f t="shared" si="1"/>
        <v>0.26289845547157409</v>
      </c>
      <c r="G81" s="115"/>
    </row>
    <row r="82" spans="1:7" ht="15.75" customHeight="1" x14ac:dyDescent="0.2">
      <c r="A82" s="76" t="s">
        <v>156</v>
      </c>
      <c r="B82" s="77" t="s">
        <v>157</v>
      </c>
      <c r="C82" s="73">
        <v>7050</v>
      </c>
      <c r="D82" s="73">
        <v>30343</v>
      </c>
      <c r="E82" s="78">
        <f t="shared" si="1"/>
        <v>0.23234353887222753</v>
      </c>
      <c r="G82" s="115"/>
    </row>
    <row r="83" spans="1:7" ht="15.75" customHeight="1" x14ac:dyDescent="0.2">
      <c r="A83" s="76" t="s">
        <v>158</v>
      </c>
      <c r="B83" s="77" t="s">
        <v>159</v>
      </c>
      <c r="C83" s="73">
        <v>1150</v>
      </c>
      <c r="D83" s="73">
        <v>2981</v>
      </c>
      <c r="E83" s="78">
        <f t="shared" si="1"/>
        <v>0.38577658503857765</v>
      </c>
      <c r="G83" s="115"/>
    </row>
    <row r="84" spans="1:7" ht="15.75" customHeight="1" x14ac:dyDescent="0.2">
      <c r="A84" s="76" t="s">
        <v>160</v>
      </c>
      <c r="B84" s="77" t="s">
        <v>161</v>
      </c>
      <c r="C84" s="73">
        <v>6261</v>
      </c>
      <c r="D84" s="73">
        <v>25947</v>
      </c>
      <c r="E84" s="78">
        <f t="shared" si="1"/>
        <v>0.24129957220487919</v>
      </c>
      <c r="G84" s="115"/>
    </row>
    <row r="85" spans="1:7" ht="15.75" customHeight="1" x14ac:dyDescent="0.2">
      <c r="A85" s="76" t="s">
        <v>162</v>
      </c>
      <c r="B85" s="77" t="s">
        <v>163</v>
      </c>
      <c r="C85" s="73">
        <v>1406</v>
      </c>
      <c r="D85" s="73">
        <v>8995</v>
      </c>
      <c r="E85" s="78">
        <f t="shared" si="1"/>
        <v>0.15630906058921623</v>
      </c>
      <c r="G85" s="115"/>
    </row>
    <row r="86" spans="1:7" ht="15.75" customHeight="1" x14ac:dyDescent="0.2">
      <c r="A86" s="76" t="s">
        <v>164</v>
      </c>
      <c r="B86" s="77" t="s">
        <v>165</v>
      </c>
      <c r="C86" s="73">
        <v>1302</v>
      </c>
      <c r="D86" s="73">
        <v>12991</v>
      </c>
      <c r="E86" s="78">
        <f t="shared" si="1"/>
        <v>0.10022323146793934</v>
      </c>
      <c r="G86" s="115"/>
    </row>
    <row r="87" spans="1:7" ht="15.75" customHeight="1" x14ac:dyDescent="0.2">
      <c r="A87" s="76" t="s">
        <v>166</v>
      </c>
      <c r="B87" s="77" t="s">
        <v>167</v>
      </c>
      <c r="C87" s="73">
        <v>515</v>
      </c>
      <c r="D87" s="73">
        <v>1651</v>
      </c>
      <c r="E87" s="78">
        <f t="shared" si="1"/>
        <v>0.31193216232586313</v>
      </c>
      <c r="G87" s="115"/>
    </row>
    <row r="88" spans="1:7" ht="15.75" customHeight="1" x14ac:dyDescent="0.2">
      <c r="A88" s="76" t="s">
        <v>168</v>
      </c>
      <c r="B88" s="77" t="s">
        <v>169</v>
      </c>
      <c r="C88" s="73">
        <v>1865</v>
      </c>
      <c r="D88" s="73">
        <v>6213</v>
      </c>
      <c r="E88" s="78">
        <f t="shared" si="1"/>
        <v>0.30017704812489943</v>
      </c>
      <c r="G88" s="115"/>
    </row>
    <row r="89" spans="1:7" ht="15.75" customHeight="1" x14ac:dyDescent="0.2">
      <c r="A89" s="76" t="s">
        <v>170</v>
      </c>
      <c r="B89" s="77" t="s">
        <v>171</v>
      </c>
      <c r="C89" s="73">
        <v>2218</v>
      </c>
      <c r="D89" s="73">
        <v>9284</v>
      </c>
      <c r="E89" s="78">
        <f t="shared" si="1"/>
        <v>0.23890564411891427</v>
      </c>
      <c r="G89" s="115"/>
    </row>
    <row r="90" spans="1:7" ht="15.75" customHeight="1" x14ac:dyDescent="0.2">
      <c r="A90" s="76" t="s">
        <v>172</v>
      </c>
      <c r="B90" s="77" t="s">
        <v>173</v>
      </c>
      <c r="C90" s="73">
        <v>719</v>
      </c>
      <c r="D90" s="73">
        <v>2103</v>
      </c>
      <c r="E90" s="78">
        <f t="shared" si="1"/>
        <v>0.34189253447456014</v>
      </c>
      <c r="G90" s="115"/>
    </row>
    <row r="91" spans="1:7" ht="15.75" customHeight="1" x14ac:dyDescent="0.2">
      <c r="A91" s="76" t="s">
        <v>174</v>
      </c>
      <c r="B91" s="77" t="s">
        <v>175</v>
      </c>
      <c r="C91" s="73">
        <v>1522</v>
      </c>
      <c r="D91" s="73">
        <v>6571</v>
      </c>
      <c r="E91" s="78">
        <f t="shared" si="1"/>
        <v>0.23162380155227516</v>
      </c>
      <c r="G91" s="115"/>
    </row>
    <row r="92" spans="1:7" ht="15.75" customHeight="1" x14ac:dyDescent="0.2">
      <c r="A92" s="76" t="s">
        <v>176</v>
      </c>
      <c r="B92" s="77" t="s">
        <v>177</v>
      </c>
      <c r="C92" s="73">
        <v>8063</v>
      </c>
      <c r="D92" s="73">
        <v>27536</v>
      </c>
      <c r="E92" s="78">
        <f t="shared" si="1"/>
        <v>0.29281667635095876</v>
      </c>
      <c r="G92" s="115"/>
    </row>
    <row r="93" spans="1:7" ht="15.75" customHeight="1" x14ac:dyDescent="0.2">
      <c r="A93" s="76" t="s">
        <v>178</v>
      </c>
      <c r="B93" s="77" t="s">
        <v>179</v>
      </c>
      <c r="C93" s="73">
        <v>657</v>
      </c>
      <c r="D93" s="73">
        <v>2856</v>
      </c>
      <c r="E93" s="78">
        <f t="shared" si="1"/>
        <v>0.23004201680672268</v>
      </c>
      <c r="G93" s="115"/>
    </row>
    <row r="94" spans="1:7" ht="15.75" customHeight="1" x14ac:dyDescent="0.2">
      <c r="A94" s="76" t="s">
        <v>180</v>
      </c>
      <c r="B94" s="77" t="s">
        <v>181</v>
      </c>
      <c r="C94" s="73">
        <v>4878</v>
      </c>
      <c r="D94" s="73">
        <v>20683</v>
      </c>
      <c r="E94" s="78">
        <f t="shared" si="1"/>
        <v>0.2358458637528405</v>
      </c>
      <c r="G94" s="115"/>
    </row>
    <row r="95" spans="1:7" ht="15.75" customHeight="1" x14ac:dyDescent="0.2">
      <c r="A95" s="76" t="s">
        <v>182</v>
      </c>
      <c r="B95" s="77" t="s">
        <v>183</v>
      </c>
      <c r="C95" s="73">
        <v>1648</v>
      </c>
      <c r="D95" s="73">
        <v>4835</v>
      </c>
      <c r="E95" s="78">
        <f t="shared" si="1"/>
        <v>0.34084798345398137</v>
      </c>
      <c r="G95" s="115"/>
    </row>
    <row r="96" spans="1:7" ht="15.75" customHeight="1" x14ac:dyDescent="0.2">
      <c r="A96" s="76" t="s">
        <v>184</v>
      </c>
      <c r="B96" s="77" t="s">
        <v>185</v>
      </c>
      <c r="C96" s="73">
        <v>2929</v>
      </c>
      <c r="D96" s="73">
        <v>8180</v>
      </c>
      <c r="E96" s="78">
        <f t="shared" si="1"/>
        <v>0.35806845965770173</v>
      </c>
      <c r="G96" s="115"/>
    </row>
    <row r="97" spans="1:7" ht="15.75" customHeight="1" x14ac:dyDescent="0.2">
      <c r="A97" s="76" t="s">
        <v>186</v>
      </c>
      <c r="B97" s="77" t="s">
        <v>187</v>
      </c>
      <c r="C97" s="73">
        <v>10349</v>
      </c>
      <c r="D97" s="73">
        <v>25371</v>
      </c>
      <c r="E97" s="78">
        <f t="shared" si="1"/>
        <v>0.40790666509006346</v>
      </c>
      <c r="G97" s="115"/>
    </row>
    <row r="98" spans="1:7" ht="15.75" customHeight="1" x14ac:dyDescent="0.2">
      <c r="A98" s="76" t="s">
        <v>188</v>
      </c>
      <c r="B98" s="77" t="s">
        <v>189</v>
      </c>
      <c r="C98" s="73">
        <v>3670</v>
      </c>
      <c r="D98" s="73">
        <v>14648</v>
      </c>
      <c r="E98" s="78">
        <f t="shared" si="1"/>
        <v>0.25054614964500271</v>
      </c>
      <c r="G98" s="115"/>
    </row>
    <row r="99" spans="1:7" ht="15.75" customHeight="1" x14ac:dyDescent="0.2">
      <c r="A99" s="76" t="s">
        <v>190</v>
      </c>
      <c r="B99" s="77" t="s">
        <v>191</v>
      </c>
      <c r="C99" s="73">
        <v>5804</v>
      </c>
      <c r="D99" s="73">
        <v>22383</v>
      </c>
      <c r="E99" s="78">
        <f t="shared" si="1"/>
        <v>0.25930393602287449</v>
      </c>
      <c r="G99" s="115"/>
    </row>
    <row r="100" spans="1:7" ht="15.75" customHeight="1" x14ac:dyDescent="0.2">
      <c r="A100" s="76" t="s">
        <v>192</v>
      </c>
      <c r="B100" s="77" t="s">
        <v>193</v>
      </c>
      <c r="C100" s="73">
        <v>3457</v>
      </c>
      <c r="D100" s="73">
        <v>10793</v>
      </c>
      <c r="E100" s="78">
        <f t="shared" si="1"/>
        <v>0.32030019457055497</v>
      </c>
      <c r="G100" s="115"/>
    </row>
    <row r="101" spans="1:7" ht="15.75" customHeight="1" x14ac:dyDescent="0.2">
      <c r="A101" s="76" t="s">
        <v>194</v>
      </c>
      <c r="B101" s="77" t="s">
        <v>195</v>
      </c>
      <c r="C101" s="73">
        <v>2554</v>
      </c>
      <c r="D101" s="73">
        <v>9009</v>
      </c>
      <c r="E101" s="78">
        <f t="shared" si="1"/>
        <v>0.28349428349428352</v>
      </c>
      <c r="G101" s="115"/>
    </row>
    <row r="102" spans="1:7" ht="15.75" customHeight="1" x14ac:dyDescent="0.2">
      <c r="A102" s="76" t="s">
        <v>196</v>
      </c>
      <c r="B102" s="77" t="s">
        <v>197</v>
      </c>
      <c r="C102" s="73">
        <v>851</v>
      </c>
      <c r="D102" s="73">
        <v>2797</v>
      </c>
      <c r="E102" s="78">
        <f t="shared" si="1"/>
        <v>0.30425455845548804</v>
      </c>
      <c r="G102" s="115"/>
    </row>
    <row r="103" spans="1:7" ht="15.75" customHeight="1" x14ac:dyDescent="0.2">
      <c r="A103" s="76" t="s">
        <v>198</v>
      </c>
      <c r="B103" s="77" t="s">
        <v>199</v>
      </c>
      <c r="C103" s="73">
        <v>2520</v>
      </c>
      <c r="D103" s="73">
        <v>6279</v>
      </c>
      <c r="E103" s="78">
        <f t="shared" si="1"/>
        <v>0.40133779264214048</v>
      </c>
      <c r="G103" s="115"/>
    </row>
    <row r="104" spans="1:7" ht="15.75" customHeight="1" x14ac:dyDescent="0.2">
      <c r="A104" s="76" t="s">
        <v>200</v>
      </c>
      <c r="B104" s="77" t="s">
        <v>201</v>
      </c>
      <c r="C104" s="73">
        <v>2306</v>
      </c>
      <c r="D104" s="73">
        <v>9857</v>
      </c>
      <c r="E104" s="78">
        <f t="shared" si="1"/>
        <v>0.23394541949883332</v>
      </c>
      <c r="G104" s="115"/>
    </row>
    <row r="105" spans="1:7" ht="15.75" customHeight="1" x14ac:dyDescent="0.2">
      <c r="A105" s="76" t="s">
        <v>202</v>
      </c>
      <c r="B105" s="77" t="s">
        <v>203</v>
      </c>
      <c r="C105" s="73">
        <v>1361</v>
      </c>
      <c r="D105" s="73">
        <v>7407</v>
      </c>
      <c r="E105" s="78">
        <f t="shared" si="1"/>
        <v>0.18374510598082894</v>
      </c>
      <c r="G105" s="115"/>
    </row>
    <row r="106" spans="1:7" ht="15.75" customHeight="1" x14ac:dyDescent="0.2">
      <c r="A106" s="76" t="s">
        <v>204</v>
      </c>
      <c r="B106" s="77" t="s">
        <v>205</v>
      </c>
      <c r="C106" s="73">
        <v>2653</v>
      </c>
      <c r="D106" s="73">
        <v>9716</v>
      </c>
      <c r="E106" s="78">
        <f t="shared" si="1"/>
        <v>0.27305475504322768</v>
      </c>
      <c r="G106" s="115"/>
    </row>
    <row r="107" spans="1:7" ht="15.75" customHeight="1" x14ac:dyDescent="0.2">
      <c r="A107" s="76" t="s">
        <v>206</v>
      </c>
      <c r="B107" s="77" t="s">
        <v>207</v>
      </c>
      <c r="C107" s="73">
        <v>256</v>
      </c>
      <c r="D107" s="73">
        <v>968</v>
      </c>
      <c r="E107" s="78">
        <f t="shared" si="1"/>
        <v>0.26446280991735538</v>
      </c>
      <c r="G107" s="115"/>
    </row>
    <row r="108" spans="1:7" ht="15.75" customHeight="1" x14ac:dyDescent="0.2">
      <c r="A108" s="76" t="s">
        <v>208</v>
      </c>
      <c r="B108" s="77" t="s">
        <v>209</v>
      </c>
      <c r="C108" s="73">
        <v>552</v>
      </c>
      <c r="D108" s="73">
        <v>1636</v>
      </c>
      <c r="E108" s="78">
        <f t="shared" si="1"/>
        <v>0.33740831295843521</v>
      </c>
      <c r="G108" s="115"/>
    </row>
    <row r="109" spans="1:7" ht="15.75" customHeight="1" x14ac:dyDescent="0.2">
      <c r="A109" s="76" t="s">
        <v>210</v>
      </c>
      <c r="B109" s="77" t="s">
        <v>211</v>
      </c>
      <c r="C109" s="73">
        <v>511</v>
      </c>
      <c r="D109" s="73">
        <v>1373</v>
      </c>
      <c r="E109" s="78">
        <f t="shared" si="1"/>
        <v>0.37217771303714492</v>
      </c>
      <c r="G109" s="115"/>
    </row>
    <row r="110" spans="1:7" ht="15.75" customHeight="1" x14ac:dyDescent="0.2">
      <c r="A110" s="76" t="s">
        <v>212</v>
      </c>
      <c r="B110" s="77" t="s">
        <v>213</v>
      </c>
      <c r="C110" s="73">
        <v>1111</v>
      </c>
      <c r="D110" s="73">
        <v>4193</v>
      </c>
      <c r="E110" s="78">
        <f t="shared" si="1"/>
        <v>0.2649654185547341</v>
      </c>
      <c r="G110" s="115"/>
    </row>
    <row r="111" spans="1:7" ht="15.75" customHeight="1" x14ac:dyDescent="0.2">
      <c r="A111" s="76" t="s">
        <v>214</v>
      </c>
      <c r="B111" s="77" t="s">
        <v>215</v>
      </c>
      <c r="C111" s="73">
        <v>208</v>
      </c>
      <c r="D111" s="73">
        <v>536</v>
      </c>
      <c r="E111" s="78">
        <f t="shared" si="1"/>
        <v>0.38805970149253732</v>
      </c>
      <c r="G111" s="115"/>
    </row>
    <row r="112" spans="1:7" ht="15.75" customHeight="1" x14ac:dyDescent="0.2">
      <c r="A112" s="76" t="s">
        <v>216</v>
      </c>
      <c r="B112" s="77" t="s">
        <v>217</v>
      </c>
      <c r="C112" s="73">
        <v>6369</v>
      </c>
      <c r="D112" s="73">
        <v>48409</v>
      </c>
      <c r="E112" s="78">
        <f t="shared" si="1"/>
        <v>0.13156644425623334</v>
      </c>
      <c r="G112" s="115"/>
    </row>
    <row r="113" spans="1:7" ht="15.75" customHeight="1" x14ac:dyDescent="0.2">
      <c r="A113" s="76" t="s">
        <v>218</v>
      </c>
      <c r="B113" s="77" t="s">
        <v>219</v>
      </c>
      <c r="C113" s="73">
        <v>2762</v>
      </c>
      <c r="D113" s="73">
        <v>7858</v>
      </c>
      <c r="E113" s="78">
        <f t="shared" si="1"/>
        <v>0.35148892848052937</v>
      </c>
      <c r="G113" s="115"/>
    </row>
    <row r="114" spans="1:7" ht="15.75" customHeight="1" x14ac:dyDescent="0.2">
      <c r="A114" s="76" t="s">
        <v>220</v>
      </c>
      <c r="B114" s="77" t="s">
        <v>221</v>
      </c>
      <c r="C114" s="73">
        <v>24013</v>
      </c>
      <c r="D114" s="73">
        <v>181251</v>
      </c>
      <c r="E114" s="78">
        <f t="shared" si="1"/>
        <v>0.13248478629083427</v>
      </c>
      <c r="G114" s="115"/>
    </row>
    <row r="115" spans="1:7" ht="15.75" customHeight="1" x14ac:dyDescent="0.2">
      <c r="A115" s="76" t="s">
        <v>222</v>
      </c>
      <c r="B115" s="77" t="s">
        <v>223</v>
      </c>
      <c r="C115" s="73">
        <v>1109</v>
      </c>
      <c r="D115" s="73">
        <v>2998</v>
      </c>
      <c r="E115" s="78">
        <f t="shared" si="1"/>
        <v>0.36991327551701136</v>
      </c>
      <c r="G115" s="115"/>
    </row>
    <row r="116" spans="1:7" ht="15.75" customHeight="1" x14ac:dyDescent="0.2">
      <c r="A116" s="76" t="s">
        <v>224</v>
      </c>
      <c r="B116" s="77" t="s">
        <v>225</v>
      </c>
      <c r="C116" s="73">
        <v>780</v>
      </c>
      <c r="D116" s="73">
        <v>2086</v>
      </c>
      <c r="E116" s="78">
        <f t="shared" si="1"/>
        <v>0.37392138063279001</v>
      </c>
      <c r="G116" s="115"/>
    </row>
    <row r="117" spans="1:7" ht="15.75" customHeight="1" x14ac:dyDescent="0.2">
      <c r="A117" s="76" t="s">
        <v>226</v>
      </c>
      <c r="B117" s="77" t="s">
        <v>227</v>
      </c>
      <c r="C117" s="73">
        <v>988</v>
      </c>
      <c r="D117" s="73">
        <v>5171</v>
      </c>
      <c r="E117" s="78">
        <f t="shared" si="1"/>
        <v>0.19106555791916457</v>
      </c>
      <c r="G117" s="115"/>
    </row>
    <row r="118" spans="1:7" ht="15.75" customHeight="1" x14ac:dyDescent="0.2">
      <c r="A118" s="76" t="s">
        <v>228</v>
      </c>
      <c r="B118" s="77" t="s">
        <v>229</v>
      </c>
      <c r="C118" s="73">
        <v>6632</v>
      </c>
      <c r="D118" s="73">
        <v>21624</v>
      </c>
      <c r="E118" s="78">
        <f t="shared" si="1"/>
        <v>0.30669626341102479</v>
      </c>
      <c r="G118" s="115"/>
    </row>
    <row r="119" spans="1:7" ht="15.75" customHeight="1" x14ac:dyDescent="0.2">
      <c r="A119" s="76" t="s">
        <v>230</v>
      </c>
      <c r="B119" s="77" t="s">
        <v>231</v>
      </c>
      <c r="C119" s="73">
        <v>2982</v>
      </c>
      <c r="D119" s="73">
        <v>11329</v>
      </c>
      <c r="E119" s="78">
        <f t="shared" si="1"/>
        <v>0.26321828934592639</v>
      </c>
      <c r="G119" s="115"/>
    </row>
    <row r="120" spans="1:7" ht="15.75" customHeight="1" x14ac:dyDescent="0.2">
      <c r="A120" s="76" t="s">
        <v>232</v>
      </c>
      <c r="B120" s="77" t="s">
        <v>233</v>
      </c>
      <c r="C120" s="73">
        <v>4250</v>
      </c>
      <c r="D120" s="73">
        <v>14215</v>
      </c>
      <c r="E120" s="78">
        <f t="shared" si="1"/>
        <v>0.2989799507562434</v>
      </c>
      <c r="G120" s="115"/>
    </row>
    <row r="121" spans="1:7" ht="15.75" customHeight="1" x14ac:dyDescent="0.2">
      <c r="A121" s="76" t="s">
        <v>234</v>
      </c>
      <c r="B121" s="77" t="s">
        <v>235</v>
      </c>
      <c r="C121" s="73">
        <v>1497</v>
      </c>
      <c r="D121" s="73">
        <v>6369</v>
      </c>
      <c r="E121" s="78">
        <f t="shared" si="1"/>
        <v>0.23504474799811587</v>
      </c>
      <c r="G121" s="115"/>
    </row>
    <row r="122" spans="1:7" ht="15.75" customHeight="1" x14ac:dyDescent="0.2">
      <c r="A122" s="76" t="s">
        <v>236</v>
      </c>
      <c r="B122" s="83" t="s">
        <v>237</v>
      </c>
      <c r="C122" s="73">
        <v>727</v>
      </c>
      <c r="D122" s="73">
        <v>2578</v>
      </c>
      <c r="E122" s="78">
        <f t="shared" si="1"/>
        <v>0.28200155159038015</v>
      </c>
      <c r="G122" s="115"/>
    </row>
    <row r="123" spans="1:7" ht="15.75" customHeight="1" thickBot="1" x14ac:dyDescent="0.25">
      <c r="A123" s="62"/>
      <c r="B123" s="84" t="s">
        <v>238</v>
      </c>
      <c r="C123" s="85">
        <f>SUM(C8:C122)</f>
        <v>384626</v>
      </c>
      <c r="D123" s="85">
        <f>SUM(D8:D122)</f>
        <v>1664996</v>
      </c>
      <c r="E123" s="86"/>
      <c r="G123" s="120"/>
    </row>
    <row r="124" spans="1:7" ht="13.7" customHeight="1" thickTop="1" x14ac:dyDescent="0.2">
      <c r="A124" s="62"/>
      <c r="B124" s="44"/>
      <c r="C124" s="75"/>
      <c r="D124" s="75"/>
      <c r="E124" s="86"/>
    </row>
    <row r="125" spans="1:7" ht="15.75" customHeight="1" x14ac:dyDescent="0.2">
      <c r="A125" s="76"/>
      <c r="B125" s="77" t="s">
        <v>239</v>
      </c>
      <c r="C125" s="88">
        <v>496</v>
      </c>
      <c r="D125" s="88">
        <v>2992</v>
      </c>
      <c r="E125" s="78">
        <f>IF(AND(C125&gt;0,D125&gt;0),C125/D125,0)</f>
        <v>0.16577540106951871</v>
      </c>
    </row>
    <row r="126" spans="1:7" ht="15.75" customHeight="1" x14ac:dyDescent="0.2">
      <c r="A126" s="76"/>
      <c r="B126" s="77" t="s">
        <v>240</v>
      </c>
      <c r="C126" s="88">
        <v>324</v>
      </c>
      <c r="D126" s="88">
        <v>1729</v>
      </c>
      <c r="E126" s="78">
        <f>IF(AND(C126&gt;0,D126&gt;0),C126/D126,0)</f>
        <v>0.18739155581260844</v>
      </c>
    </row>
    <row r="127" spans="1:7" ht="15.75" customHeight="1" x14ac:dyDescent="0.2">
      <c r="A127" s="76"/>
      <c r="B127" s="77" t="s">
        <v>241</v>
      </c>
      <c r="C127" s="88">
        <v>973</v>
      </c>
      <c r="D127" s="88">
        <v>3593</v>
      </c>
      <c r="E127" s="78">
        <f>IF(AND(C127&gt;0,D127&gt;0),C127/D127,0)</f>
        <v>0.27080434177567492</v>
      </c>
    </row>
    <row r="128" spans="1:7" ht="13.7" customHeight="1" x14ac:dyDescent="0.2">
      <c r="A128" s="62"/>
      <c r="B128" s="44"/>
      <c r="C128" s="44"/>
      <c r="D128" s="44"/>
      <c r="E128" s="68"/>
    </row>
    <row r="129" spans="1:5" ht="15.75" customHeight="1" thickBot="1" x14ac:dyDescent="0.25">
      <c r="A129" s="62"/>
      <c r="B129" s="84" t="s">
        <v>242</v>
      </c>
      <c r="C129" s="85">
        <f>C123+C125+C126+C127</f>
        <v>386419</v>
      </c>
      <c r="D129" s="85">
        <f>D123+D125+D126+D127</f>
        <v>1673310</v>
      </c>
      <c r="E129" s="89"/>
    </row>
    <row r="130" spans="1:5" ht="15.75" customHeight="1" thickTop="1" x14ac:dyDescent="0.2">
      <c r="A130" s="62"/>
      <c r="B130" s="44"/>
      <c r="C130" s="44"/>
      <c r="D130" s="44"/>
      <c r="E130" s="68"/>
    </row>
    <row r="131" spans="1:5" ht="15.75" customHeight="1" x14ac:dyDescent="0.2">
      <c r="A131" s="36" t="s">
        <v>243</v>
      </c>
      <c r="B131" s="44"/>
      <c r="C131" s="44"/>
      <c r="D131" s="44"/>
      <c r="E131" s="68"/>
    </row>
    <row r="132" spans="1:5" ht="15.75" customHeight="1" x14ac:dyDescent="0.2">
      <c r="A132" s="44" t="s">
        <v>292</v>
      </c>
      <c r="B132" s="44"/>
      <c r="C132" s="44"/>
      <c r="D132" s="44"/>
      <c r="E132" s="68"/>
    </row>
    <row r="133" spans="1:5" ht="15.75" customHeight="1" x14ac:dyDescent="0.2">
      <c r="A133" s="44" t="s">
        <v>293</v>
      </c>
      <c r="B133" s="44"/>
      <c r="C133" s="44"/>
      <c r="D133" s="44"/>
      <c r="E133" s="68"/>
    </row>
    <row r="134" spans="1:5" ht="15.75" customHeight="1" x14ac:dyDescent="0.2">
      <c r="A134" s="44"/>
      <c r="B134" s="44"/>
      <c r="C134" s="44"/>
      <c r="D134" s="44"/>
      <c r="E134" s="68"/>
    </row>
    <row r="135" spans="1:5" ht="15.75" customHeight="1" x14ac:dyDescent="0.2">
      <c r="A135" s="36" t="s">
        <v>246</v>
      </c>
      <c r="B135" s="44"/>
      <c r="C135" s="44"/>
      <c r="D135" s="44"/>
      <c r="E135" s="68"/>
    </row>
    <row r="136" spans="1:5" ht="15.75" customHeight="1" x14ac:dyDescent="0.2">
      <c r="A136" s="30" t="s">
        <v>294</v>
      </c>
      <c r="B136" s="44"/>
      <c r="C136" s="44"/>
      <c r="D136" s="44"/>
      <c r="E136" s="68"/>
    </row>
    <row r="137" spans="1:5" ht="15.75" customHeight="1" x14ac:dyDescent="0.2">
      <c r="A137" s="30" t="s">
        <v>248</v>
      </c>
      <c r="B137" s="44"/>
      <c r="C137" s="44"/>
      <c r="D137" s="44"/>
      <c r="E137" s="68"/>
    </row>
    <row r="138" spans="1:5" ht="15.75" customHeight="1" x14ac:dyDescent="0.2">
      <c r="A138" s="30" t="s">
        <v>249</v>
      </c>
      <c r="B138" s="44"/>
      <c r="C138" s="44"/>
      <c r="D138" s="44"/>
      <c r="E138" s="68"/>
    </row>
    <row r="139" spans="1:5" ht="15.75" customHeight="1" x14ac:dyDescent="0.2">
      <c r="A139" s="30" t="s">
        <v>250</v>
      </c>
      <c r="B139" s="44"/>
      <c r="C139" s="44"/>
      <c r="D139" s="44"/>
      <c r="E139" s="68"/>
    </row>
    <row r="140" spans="1:5" ht="24" customHeight="1" x14ac:dyDescent="0.2">
      <c r="A140" s="37" t="s">
        <v>3</v>
      </c>
      <c r="B140" s="37" t="s">
        <v>4</v>
      </c>
      <c r="C140" s="37" t="s">
        <v>251</v>
      </c>
      <c r="D140" s="37" t="s">
        <v>252</v>
      </c>
      <c r="E140" s="37" t="s">
        <v>253</v>
      </c>
    </row>
    <row r="141" spans="1:5" ht="15.75" customHeight="1" x14ac:dyDescent="0.2">
      <c r="A141" s="38" t="s">
        <v>126</v>
      </c>
      <c r="B141" s="39" t="s">
        <v>127</v>
      </c>
      <c r="C141" s="40">
        <v>1364</v>
      </c>
      <c r="D141" s="40">
        <f>ROUND(C143*0.206,0)</f>
        <v>119</v>
      </c>
      <c r="E141" s="40">
        <f>C141+D141</f>
        <v>1483</v>
      </c>
    </row>
    <row r="142" spans="1:5" ht="15.75" customHeight="1" x14ac:dyDescent="0.2">
      <c r="A142" s="38" t="s">
        <v>210</v>
      </c>
      <c r="B142" s="39" t="s">
        <v>211</v>
      </c>
      <c r="C142" s="40">
        <v>374</v>
      </c>
      <c r="D142" s="40">
        <f>ROUND(C143*0.2355,0)</f>
        <v>137</v>
      </c>
      <c r="E142" s="40">
        <f>C142+D142</f>
        <v>511</v>
      </c>
    </row>
    <row r="143" spans="1:5" ht="15.75" customHeight="1" x14ac:dyDescent="0.2">
      <c r="A143" s="38"/>
      <c r="B143" s="39" t="s">
        <v>240</v>
      </c>
      <c r="C143" s="40">
        <v>580</v>
      </c>
      <c r="D143" s="40">
        <f>-D141-D142</f>
        <v>-256</v>
      </c>
      <c r="E143" s="40">
        <f>C143+D143</f>
        <v>324</v>
      </c>
    </row>
    <row r="144" spans="1:5" ht="15.75" customHeight="1" thickBot="1" x14ac:dyDescent="0.25">
      <c r="A144" s="39"/>
      <c r="B144" s="39"/>
      <c r="C144" s="41">
        <f>SUM(C141:C143)</f>
        <v>2318</v>
      </c>
      <c r="D144" s="41">
        <f>SUM(D141:D143)</f>
        <v>0</v>
      </c>
      <c r="E144" s="41">
        <f>SUM(E141:E143)</f>
        <v>2318</v>
      </c>
    </row>
    <row r="145" ht="15.75" customHeight="1" thickTop="1" x14ac:dyDescent="0.2"/>
  </sheetData>
  <mergeCells count="2">
    <mergeCell ref="A4:E4"/>
    <mergeCell ref="A5:E5"/>
  </mergeCells>
  <printOptions horizontalCentered="1"/>
  <pageMargins left="0.18" right="0.18" top="0.56000000000000005" bottom="0.98" header="0.19" footer="0.3"/>
  <pageSetup scale="90" orientation="portrait" r:id="rId1"/>
  <headerFooter alignWithMargins="0">
    <oddFooter>&amp;L&amp;"Arial,Italic"&amp;8Division of School Business Services
School Allotments Section
&amp;Z&amp;F&amp;R&amp;"Arial,Italic"&amp;8 3/2/2016
Page &amp;P of &amp;N</oddFooter>
  </headerFooter>
  <rowBreaks count="1" manualBreakCount="1">
    <brk id="129" max="4" man="1"/>
  </rowBreaks>
  <drawing r:id="rId2"/>
  <legacyDrawing r:id="rId3"/>
  <oleObjects>
    <mc:AlternateContent xmlns:mc="http://schemas.openxmlformats.org/markup-compatibility/2006">
      <mc:Choice Requires="x14">
        <oleObject progId="Paint.Picture" shapeId="12289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1228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5"/>
  <sheetViews>
    <sheetView workbookViewId="0">
      <selection activeCell="F7" sqref="F7"/>
    </sheetView>
  </sheetViews>
  <sheetFormatPr defaultColWidth="9.140625" defaultRowHeight="15.75" customHeight="1" x14ac:dyDescent="0.2"/>
  <cols>
    <col min="1" max="1" width="8.28515625" style="62" customWidth="1"/>
    <col min="2" max="2" width="32.7109375" style="44" customWidth="1"/>
    <col min="3" max="3" width="11.140625" style="44" customWidth="1"/>
    <col min="4" max="4" width="12.28515625" style="44" customWidth="1"/>
    <col min="5" max="5" width="12.85546875" style="68" customWidth="1"/>
    <col min="6" max="6" width="14.28515625" style="66" customWidth="1"/>
    <col min="7" max="16384" width="9.140625" style="44"/>
  </cols>
  <sheetData>
    <row r="1" spans="1:10" ht="15.75" customHeight="1" x14ac:dyDescent="0.3">
      <c r="B1" s="63" t="s">
        <v>0</v>
      </c>
      <c r="C1" s="64"/>
      <c r="D1" s="64"/>
      <c r="E1" s="65"/>
    </row>
    <row r="2" spans="1:10" ht="15.75" customHeight="1" x14ac:dyDescent="0.3">
      <c r="B2" s="67" t="s">
        <v>1</v>
      </c>
    </row>
    <row r="4" spans="1:10" ht="15.75" customHeight="1" x14ac:dyDescent="0.25">
      <c r="A4" s="131" t="s">
        <v>272</v>
      </c>
      <c r="B4" s="131"/>
      <c r="C4" s="131"/>
      <c r="D4" s="131"/>
      <c r="E4" s="131"/>
    </row>
    <row r="5" spans="1:10" ht="15.75" customHeight="1" x14ac:dyDescent="0.25">
      <c r="A5" s="131" t="s">
        <v>277</v>
      </c>
      <c r="B5" s="131"/>
      <c r="C5" s="131"/>
      <c r="D5" s="131"/>
      <c r="E5" s="131"/>
      <c r="G5" s="69"/>
      <c r="H5" s="69"/>
      <c r="I5" s="69"/>
      <c r="J5" s="69"/>
    </row>
    <row r="6" spans="1:10" ht="9" customHeight="1" x14ac:dyDescent="0.2">
      <c r="B6" s="70"/>
      <c r="E6" s="70"/>
    </row>
    <row r="7" spans="1:10" ht="39.200000000000003" customHeight="1" x14ac:dyDescent="0.2">
      <c r="A7" s="33" t="s">
        <v>3</v>
      </c>
      <c r="B7" s="34" t="s">
        <v>4</v>
      </c>
      <c r="C7" s="34" t="s">
        <v>273</v>
      </c>
      <c r="D7" s="35" t="s">
        <v>6</v>
      </c>
      <c r="E7" s="34" t="s">
        <v>7</v>
      </c>
    </row>
    <row r="8" spans="1:10" ht="15.75" customHeight="1" x14ac:dyDescent="0.2">
      <c r="A8" s="71" t="s">
        <v>8</v>
      </c>
      <c r="B8" s="72" t="s">
        <v>9</v>
      </c>
      <c r="C8" s="73">
        <v>6893</v>
      </c>
      <c r="D8" s="73">
        <v>26246</v>
      </c>
      <c r="E8" s="74">
        <f t="shared" ref="E8:E71" si="0">IF(AND(C8&gt;0,D8&gt;0),C8/D8,0)</f>
        <v>0.26263049607559247</v>
      </c>
      <c r="G8" s="75"/>
      <c r="H8" s="75"/>
    </row>
    <row r="9" spans="1:10" ht="15.75" customHeight="1" x14ac:dyDescent="0.2">
      <c r="A9" s="76" t="s">
        <v>10</v>
      </c>
      <c r="B9" s="77" t="s">
        <v>11</v>
      </c>
      <c r="C9" s="73">
        <v>1341</v>
      </c>
      <c r="D9" s="73">
        <v>6058</v>
      </c>
      <c r="E9" s="78">
        <f t="shared" si="0"/>
        <v>0.22136018487949818</v>
      </c>
      <c r="G9" s="75"/>
      <c r="H9" s="75"/>
      <c r="I9" s="79"/>
    </row>
    <row r="10" spans="1:10" ht="15.75" customHeight="1" x14ac:dyDescent="0.2">
      <c r="A10" s="76" t="s">
        <v>12</v>
      </c>
      <c r="B10" s="77" t="s">
        <v>13</v>
      </c>
      <c r="C10" s="73">
        <v>510</v>
      </c>
      <c r="D10" s="73">
        <v>1620</v>
      </c>
      <c r="E10" s="78">
        <f t="shared" si="0"/>
        <v>0.31481481481481483</v>
      </c>
      <c r="G10" s="75"/>
      <c r="H10" s="75"/>
    </row>
    <row r="11" spans="1:10" ht="15.75" customHeight="1" x14ac:dyDescent="0.2">
      <c r="A11" s="76" t="s">
        <v>14</v>
      </c>
      <c r="B11" s="77" t="s">
        <v>15</v>
      </c>
      <c r="C11" s="73">
        <v>1337</v>
      </c>
      <c r="D11" s="73">
        <v>4151</v>
      </c>
      <c r="E11" s="78">
        <f t="shared" si="0"/>
        <v>0.32209106239460372</v>
      </c>
      <c r="G11" s="75"/>
      <c r="H11" s="75"/>
      <c r="I11" s="80"/>
    </row>
    <row r="12" spans="1:10" ht="15.75" customHeight="1" x14ac:dyDescent="0.2">
      <c r="A12" s="76" t="s">
        <v>16</v>
      </c>
      <c r="B12" s="77" t="s">
        <v>17</v>
      </c>
      <c r="C12" s="73">
        <v>1106</v>
      </c>
      <c r="D12" s="73">
        <v>3711</v>
      </c>
      <c r="E12" s="78">
        <f t="shared" si="0"/>
        <v>0.29803287523578548</v>
      </c>
      <c r="G12" s="75"/>
      <c r="H12" s="75"/>
    </row>
    <row r="13" spans="1:10" ht="15.75" customHeight="1" x14ac:dyDescent="0.2">
      <c r="A13" s="76" t="s">
        <v>18</v>
      </c>
      <c r="B13" s="77" t="s">
        <v>19</v>
      </c>
      <c r="C13" s="73">
        <v>607</v>
      </c>
      <c r="D13" s="73">
        <v>2212</v>
      </c>
      <c r="E13" s="78">
        <f t="shared" si="0"/>
        <v>0.2744122965641953</v>
      </c>
      <c r="G13" s="75"/>
      <c r="H13" s="75"/>
    </row>
    <row r="14" spans="1:10" ht="15.75" customHeight="1" x14ac:dyDescent="0.2">
      <c r="A14" s="76" t="s">
        <v>20</v>
      </c>
      <c r="B14" s="77" t="s">
        <v>21</v>
      </c>
      <c r="C14" s="73">
        <v>2109</v>
      </c>
      <c r="D14" s="73">
        <v>7585</v>
      </c>
      <c r="E14" s="78">
        <f t="shared" si="0"/>
        <v>0.2780487804878049</v>
      </c>
      <c r="G14" s="75"/>
      <c r="H14" s="75"/>
    </row>
    <row r="15" spans="1:10" ht="15.75" customHeight="1" x14ac:dyDescent="0.2">
      <c r="A15" s="76" t="s">
        <v>22</v>
      </c>
      <c r="B15" s="77" t="s">
        <v>23</v>
      </c>
      <c r="C15" s="73">
        <v>1045</v>
      </c>
      <c r="D15" s="73">
        <v>3061</v>
      </c>
      <c r="E15" s="78">
        <f t="shared" si="0"/>
        <v>0.34139170205815095</v>
      </c>
      <c r="G15" s="75"/>
      <c r="H15" s="75"/>
    </row>
    <row r="16" spans="1:10" ht="15.75" customHeight="1" x14ac:dyDescent="0.2">
      <c r="A16" s="76" t="s">
        <v>24</v>
      </c>
      <c r="B16" s="77" t="s">
        <v>25</v>
      </c>
      <c r="C16" s="73">
        <v>1830</v>
      </c>
      <c r="D16" s="73">
        <v>5936</v>
      </c>
      <c r="E16" s="78">
        <f t="shared" si="0"/>
        <v>0.30828840970350402</v>
      </c>
      <c r="G16" s="75"/>
      <c r="H16" s="75"/>
    </row>
    <row r="17" spans="1:8" ht="15.75" customHeight="1" x14ac:dyDescent="0.2">
      <c r="A17" s="76" t="s">
        <v>26</v>
      </c>
      <c r="B17" s="77" t="s">
        <v>27</v>
      </c>
      <c r="C17" s="73">
        <v>4091</v>
      </c>
      <c r="D17" s="73">
        <v>14689</v>
      </c>
      <c r="E17" s="78">
        <f t="shared" si="0"/>
        <v>0.27850772687044728</v>
      </c>
      <c r="G17" s="75"/>
      <c r="H17" s="75"/>
    </row>
    <row r="18" spans="1:8" ht="15.75" customHeight="1" x14ac:dyDescent="0.2">
      <c r="A18" s="76" t="s">
        <v>28</v>
      </c>
      <c r="B18" s="77" t="s">
        <v>29</v>
      </c>
      <c r="C18" s="73">
        <v>7077</v>
      </c>
      <c r="D18" s="73">
        <v>31396</v>
      </c>
      <c r="E18" s="78">
        <f t="shared" si="0"/>
        <v>0.22541088036692572</v>
      </c>
      <c r="G18" s="75"/>
      <c r="H18" s="75"/>
    </row>
    <row r="19" spans="1:8" ht="15.75" customHeight="1" x14ac:dyDescent="0.2">
      <c r="A19" s="76" t="s">
        <v>30</v>
      </c>
      <c r="B19" s="77" t="s">
        <v>31</v>
      </c>
      <c r="C19" s="73">
        <v>1425</v>
      </c>
      <c r="D19" s="73">
        <v>4430</v>
      </c>
      <c r="E19" s="78">
        <f t="shared" si="0"/>
        <v>0.32167042889390518</v>
      </c>
      <c r="G19" s="75"/>
      <c r="H19" s="75"/>
    </row>
    <row r="20" spans="1:8" ht="15.75" customHeight="1" x14ac:dyDescent="0.2">
      <c r="A20" s="76" t="s">
        <v>32</v>
      </c>
      <c r="B20" s="77" t="s">
        <v>33</v>
      </c>
      <c r="C20" s="73">
        <v>3361</v>
      </c>
      <c r="D20" s="73">
        <v>14687</v>
      </c>
      <c r="E20" s="78">
        <f t="shared" si="0"/>
        <v>0.22884183291346089</v>
      </c>
      <c r="G20" s="75"/>
      <c r="H20" s="75"/>
    </row>
    <row r="21" spans="1:8" ht="15.75" customHeight="1" x14ac:dyDescent="0.2">
      <c r="A21" s="76" t="s">
        <v>34</v>
      </c>
      <c r="B21" s="77" t="s">
        <v>35</v>
      </c>
      <c r="C21" s="73">
        <v>4887</v>
      </c>
      <c r="D21" s="73">
        <v>32833</v>
      </c>
      <c r="E21" s="78">
        <f t="shared" si="0"/>
        <v>0.14884415070203758</v>
      </c>
      <c r="G21" s="75"/>
      <c r="H21" s="75"/>
    </row>
    <row r="22" spans="1:8" ht="15.75" customHeight="1" x14ac:dyDescent="0.2">
      <c r="A22" s="76" t="s">
        <v>36</v>
      </c>
      <c r="B22" s="77" t="s">
        <v>37</v>
      </c>
      <c r="C22" s="73">
        <v>1783</v>
      </c>
      <c r="D22" s="73">
        <v>5575</v>
      </c>
      <c r="E22" s="78">
        <f t="shared" si="0"/>
        <v>0.3198206278026906</v>
      </c>
      <c r="G22" s="75"/>
      <c r="H22" s="75"/>
    </row>
    <row r="23" spans="1:8" ht="15.75" customHeight="1" x14ac:dyDescent="0.2">
      <c r="A23" s="76" t="s">
        <v>38</v>
      </c>
      <c r="B23" s="77" t="s">
        <v>39</v>
      </c>
      <c r="C23" s="73">
        <v>3479</v>
      </c>
      <c r="D23" s="73">
        <v>13495</v>
      </c>
      <c r="E23" s="78">
        <f t="shared" si="0"/>
        <v>0.25779918488329012</v>
      </c>
      <c r="G23" s="75"/>
      <c r="H23" s="75"/>
    </row>
    <row r="24" spans="1:8" ht="15.75" customHeight="1" x14ac:dyDescent="0.2">
      <c r="A24" s="76" t="s">
        <v>40</v>
      </c>
      <c r="B24" s="77" t="s">
        <v>41</v>
      </c>
      <c r="C24" s="73">
        <v>240</v>
      </c>
      <c r="D24" s="73">
        <v>1981</v>
      </c>
      <c r="E24" s="78">
        <f t="shared" si="0"/>
        <v>0.12115093387178193</v>
      </c>
      <c r="G24" s="75"/>
      <c r="H24" s="75"/>
    </row>
    <row r="25" spans="1:8" ht="15.75" customHeight="1" x14ac:dyDescent="0.2">
      <c r="A25" s="76" t="s">
        <v>42</v>
      </c>
      <c r="B25" s="77" t="s">
        <v>43</v>
      </c>
      <c r="C25" s="73">
        <v>2175</v>
      </c>
      <c r="D25" s="73">
        <v>9497</v>
      </c>
      <c r="E25" s="78">
        <f t="shared" si="0"/>
        <v>0.22901969042855638</v>
      </c>
      <c r="G25" s="75"/>
      <c r="H25" s="75"/>
    </row>
    <row r="26" spans="1:8" ht="15.75" customHeight="1" x14ac:dyDescent="0.2">
      <c r="A26" s="76" t="s">
        <v>44</v>
      </c>
      <c r="B26" s="77" t="s">
        <v>45</v>
      </c>
      <c r="C26" s="73">
        <v>916</v>
      </c>
      <c r="D26" s="73">
        <v>3434</v>
      </c>
      <c r="E26" s="78">
        <f t="shared" si="0"/>
        <v>0.2667443214909726</v>
      </c>
      <c r="G26" s="75"/>
      <c r="H26" s="75"/>
    </row>
    <row r="27" spans="1:8" ht="15.75" customHeight="1" x14ac:dyDescent="0.2">
      <c r="A27" s="76" t="s">
        <v>46</v>
      </c>
      <c r="B27" s="77" t="s">
        <v>47</v>
      </c>
      <c r="C27" s="73">
        <v>4484</v>
      </c>
      <c r="D27" s="73">
        <v>18781</v>
      </c>
      <c r="E27" s="78">
        <f t="shared" si="0"/>
        <v>0.23875193014216495</v>
      </c>
      <c r="G27" s="75"/>
      <c r="H27" s="75"/>
    </row>
    <row r="28" spans="1:8" ht="15.75" customHeight="1" x14ac:dyDescent="0.2">
      <c r="A28" s="76" t="s">
        <v>48</v>
      </c>
      <c r="B28" s="77" t="s">
        <v>49</v>
      </c>
      <c r="C28" s="73">
        <v>1502</v>
      </c>
      <c r="D28" s="73">
        <v>4913</v>
      </c>
      <c r="E28" s="78">
        <f t="shared" si="0"/>
        <v>0.30571951964176675</v>
      </c>
      <c r="G28" s="75"/>
      <c r="H28" s="75"/>
    </row>
    <row r="29" spans="1:8" ht="15.75" customHeight="1" x14ac:dyDescent="0.2">
      <c r="A29" s="76" t="s">
        <v>50</v>
      </c>
      <c r="B29" s="77" t="s">
        <v>51</v>
      </c>
      <c r="C29" s="73">
        <v>918</v>
      </c>
      <c r="D29" s="73">
        <v>3025</v>
      </c>
      <c r="E29" s="78">
        <f t="shared" si="0"/>
        <v>0.3034710743801653</v>
      </c>
      <c r="G29" s="75"/>
      <c r="H29" s="75"/>
    </row>
    <row r="30" spans="1:8" ht="15.75" customHeight="1" x14ac:dyDescent="0.2">
      <c r="A30" s="76" t="s">
        <v>52</v>
      </c>
      <c r="B30" s="77" t="s">
        <v>53</v>
      </c>
      <c r="C30" s="73">
        <v>1878</v>
      </c>
      <c r="D30" s="73">
        <v>10354</v>
      </c>
      <c r="E30" s="78">
        <f t="shared" si="0"/>
        <v>0.18137917712961174</v>
      </c>
      <c r="G30" s="75"/>
      <c r="H30" s="75"/>
    </row>
    <row r="31" spans="1:8" ht="15.75" customHeight="1" x14ac:dyDescent="0.2">
      <c r="A31" s="76" t="s">
        <v>54</v>
      </c>
      <c r="B31" s="77" t="s">
        <v>55</v>
      </c>
      <c r="C31" s="73">
        <v>1258</v>
      </c>
      <c r="D31" s="73">
        <v>3765</v>
      </c>
      <c r="E31" s="78">
        <f t="shared" si="0"/>
        <v>0.33413014608233732</v>
      </c>
      <c r="G31" s="75"/>
      <c r="H31" s="75"/>
    </row>
    <row r="32" spans="1:8" ht="15.75" customHeight="1" x14ac:dyDescent="0.2">
      <c r="A32" s="76" t="s">
        <v>56</v>
      </c>
      <c r="B32" s="81" t="s">
        <v>57</v>
      </c>
      <c r="C32" s="73">
        <v>693</v>
      </c>
      <c r="D32" s="73">
        <v>2360</v>
      </c>
      <c r="E32" s="78">
        <f t="shared" si="0"/>
        <v>0.29364406779661018</v>
      </c>
      <c r="G32" s="75"/>
      <c r="H32" s="75"/>
    </row>
    <row r="33" spans="1:8" ht="15.75" customHeight="1" x14ac:dyDescent="0.2">
      <c r="A33" s="76" t="s">
        <v>58</v>
      </c>
      <c r="B33" s="77" t="s">
        <v>59</v>
      </c>
      <c r="C33" s="73">
        <v>419</v>
      </c>
      <c r="D33" s="73">
        <v>1474</v>
      </c>
      <c r="E33" s="78">
        <f t="shared" si="0"/>
        <v>0.28426051560379917</v>
      </c>
      <c r="G33" s="75"/>
      <c r="H33" s="75"/>
    </row>
    <row r="34" spans="1:8" ht="15.75" customHeight="1" x14ac:dyDescent="0.2">
      <c r="A34" s="76" t="s">
        <v>60</v>
      </c>
      <c r="B34" s="77" t="s">
        <v>61</v>
      </c>
      <c r="C34" s="73">
        <v>5476</v>
      </c>
      <c r="D34" s="73">
        <v>16577</v>
      </c>
      <c r="E34" s="78">
        <f t="shared" si="0"/>
        <v>0.33033721421246304</v>
      </c>
      <c r="G34" s="75"/>
      <c r="H34" s="75"/>
    </row>
    <row r="35" spans="1:8" ht="15.75" customHeight="1" x14ac:dyDescent="0.2">
      <c r="A35" s="76" t="s">
        <v>62</v>
      </c>
      <c r="B35" s="77" t="s">
        <v>63</v>
      </c>
      <c r="C35" s="73">
        <v>2283</v>
      </c>
      <c r="D35" s="73">
        <v>7357</v>
      </c>
      <c r="E35" s="78">
        <f t="shared" si="0"/>
        <v>0.31031670517874133</v>
      </c>
      <c r="G35" s="75"/>
      <c r="H35" s="75"/>
    </row>
    <row r="36" spans="1:8" ht="15.75" customHeight="1" x14ac:dyDescent="0.2">
      <c r="A36" s="76" t="s">
        <v>64</v>
      </c>
      <c r="B36" s="77" t="s">
        <v>65</v>
      </c>
      <c r="C36" s="73">
        <v>875</v>
      </c>
      <c r="D36" s="73">
        <v>2455</v>
      </c>
      <c r="E36" s="78">
        <f t="shared" si="0"/>
        <v>0.35641547861507128</v>
      </c>
      <c r="G36" s="75"/>
      <c r="H36" s="75"/>
    </row>
    <row r="37" spans="1:8" ht="15.75" customHeight="1" x14ac:dyDescent="0.2">
      <c r="A37" s="76" t="s">
        <v>66</v>
      </c>
      <c r="B37" s="77" t="s">
        <v>67</v>
      </c>
      <c r="C37" s="73">
        <v>4152</v>
      </c>
      <c r="D37" s="73">
        <v>16198</v>
      </c>
      <c r="E37" s="78">
        <f t="shared" si="0"/>
        <v>0.25632794172120016</v>
      </c>
      <c r="G37" s="75"/>
      <c r="H37" s="75"/>
    </row>
    <row r="38" spans="1:8" ht="15.75" customHeight="1" x14ac:dyDescent="0.2">
      <c r="A38" s="76" t="s">
        <v>68</v>
      </c>
      <c r="B38" s="77" t="s">
        <v>69</v>
      </c>
      <c r="C38" s="73">
        <v>13064</v>
      </c>
      <c r="D38" s="73">
        <v>54461</v>
      </c>
      <c r="E38" s="78">
        <f t="shared" si="0"/>
        <v>0.23987807789060062</v>
      </c>
      <c r="G38" s="75"/>
      <c r="H38" s="75"/>
    </row>
    <row r="39" spans="1:8" ht="15.75" customHeight="1" x14ac:dyDescent="0.2">
      <c r="A39" s="76" t="s">
        <v>70</v>
      </c>
      <c r="B39" s="77" t="s">
        <v>71</v>
      </c>
      <c r="C39" s="73">
        <v>728</v>
      </c>
      <c r="D39" s="73">
        <v>4213</v>
      </c>
      <c r="E39" s="78">
        <f t="shared" si="0"/>
        <v>0.17279848089247568</v>
      </c>
      <c r="G39" s="75"/>
      <c r="H39" s="75"/>
    </row>
    <row r="40" spans="1:8" ht="15.75" customHeight="1" x14ac:dyDescent="0.2">
      <c r="A40" s="76" t="s">
        <v>72</v>
      </c>
      <c r="B40" s="77" t="s">
        <v>73</v>
      </c>
      <c r="C40" s="73">
        <v>916</v>
      </c>
      <c r="D40" s="73">
        <v>4987</v>
      </c>
      <c r="E40" s="78">
        <f t="shared" si="0"/>
        <v>0.18367756166031682</v>
      </c>
      <c r="G40" s="75"/>
      <c r="H40" s="75"/>
    </row>
    <row r="41" spans="1:8" ht="15.75" customHeight="1" x14ac:dyDescent="0.2">
      <c r="A41" s="76" t="s">
        <v>74</v>
      </c>
      <c r="B41" s="77" t="s">
        <v>75</v>
      </c>
      <c r="C41" s="73">
        <v>3769</v>
      </c>
      <c r="D41" s="73">
        <v>22578</v>
      </c>
      <c r="E41" s="78">
        <f t="shared" si="0"/>
        <v>0.16693241208255824</v>
      </c>
      <c r="G41" s="75"/>
      <c r="H41" s="75"/>
    </row>
    <row r="42" spans="1:8" ht="15.75" customHeight="1" x14ac:dyDescent="0.2">
      <c r="A42" s="76" t="s">
        <v>76</v>
      </c>
      <c r="B42" s="77" t="s">
        <v>77</v>
      </c>
      <c r="C42" s="73">
        <v>1377</v>
      </c>
      <c r="D42" s="73">
        <v>3306</v>
      </c>
      <c r="E42" s="78">
        <f t="shared" si="0"/>
        <v>0.41651542649727769</v>
      </c>
      <c r="G42" s="75"/>
      <c r="H42" s="75"/>
    </row>
    <row r="43" spans="1:8" ht="15.75" customHeight="1" x14ac:dyDescent="0.2">
      <c r="A43" s="76" t="s">
        <v>78</v>
      </c>
      <c r="B43" s="77" t="s">
        <v>79</v>
      </c>
      <c r="C43" s="73">
        <v>1238</v>
      </c>
      <c r="D43" s="73">
        <v>2615</v>
      </c>
      <c r="E43" s="78">
        <f t="shared" si="0"/>
        <v>0.47342256214149142</v>
      </c>
      <c r="G43" s="75"/>
      <c r="H43" s="75"/>
    </row>
    <row r="44" spans="1:8" ht="15.75" customHeight="1" x14ac:dyDescent="0.2">
      <c r="A44" s="76" t="s">
        <v>80</v>
      </c>
      <c r="B44" s="77" t="s">
        <v>81</v>
      </c>
      <c r="C44" s="73">
        <v>1223</v>
      </c>
      <c r="D44" s="73">
        <v>7157</v>
      </c>
      <c r="E44" s="78">
        <f t="shared" si="0"/>
        <v>0.17088165432443761</v>
      </c>
      <c r="G44" s="75"/>
      <c r="H44" s="75"/>
    </row>
    <row r="45" spans="1:8" ht="15.75" customHeight="1" x14ac:dyDescent="0.2">
      <c r="A45" s="76" t="s">
        <v>82</v>
      </c>
      <c r="B45" s="77" t="s">
        <v>83</v>
      </c>
      <c r="C45" s="73">
        <v>3109</v>
      </c>
      <c r="D45" s="73">
        <v>10985</v>
      </c>
      <c r="E45" s="78">
        <f t="shared" si="0"/>
        <v>0.28302230314064636</v>
      </c>
      <c r="G45" s="75"/>
      <c r="H45" s="75"/>
    </row>
    <row r="46" spans="1:8" ht="15.75" customHeight="1" x14ac:dyDescent="0.2">
      <c r="A46" s="76" t="s">
        <v>84</v>
      </c>
      <c r="B46" s="77" t="s">
        <v>85</v>
      </c>
      <c r="C46" s="73">
        <v>10892</v>
      </c>
      <c r="D46" s="73">
        <v>42514</v>
      </c>
      <c r="E46" s="78">
        <f t="shared" si="0"/>
        <v>0.25619795831961234</v>
      </c>
      <c r="G46" s="75"/>
      <c r="H46" s="75"/>
    </row>
    <row r="47" spans="1:8" ht="15.75" customHeight="1" x14ac:dyDescent="0.2">
      <c r="A47" s="76" t="s">
        <v>86</v>
      </c>
      <c r="B47" s="77" t="s">
        <v>87</v>
      </c>
      <c r="C47" s="73">
        <v>2761</v>
      </c>
      <c r="D47" s="73">
        <v>7771</v>
      </c>
      <c r="E47" s="78">
        <f t="shared" si="0"/>
        <v>0.35529532878651399</v>
      </c>
      <c r="G47" s="75"/>
      <c r="H47" s="75"/>
    </row>
    <row r="48" spans="1:8" ht="15.75" customHeight="1" x14ac:dyDescent="0.2">
      <c r="A48" s="76" t="s">
        <v>88</v>
      </c>
      <c r="B48" s="77" t="s">
        <v>89</v>
      </c>
      <c r="C48" s="73">
        <v>18732</v>
      </c>
      <c r="D48" s="73">
        <v>62218</v>
      </c>
      <c r="E48" s="78">
        <f t="shared" si="0"/>
        <v>0.3010704297791636</v>
      </c>
      <c r="G48" s="75"/>
      <c r="H48" s="75"/>
    </row>
    <row r="49" spans="1:8" ht="15.75" customHeight="1" x14ac:dyDescent="0.2">
      <c r="A49" s="76" t="s">
        <v>90</v>
      </c>
      <c r="B49" s="77" t="s">
        <v>91</v>
      </c>
      <c r="C49" s="73">
        <v>2367</v>
      </c>
      <c r="D49" s="73">
        <v>10942</v>
      </c>
      <c r="E49" s="78">
        <f t="shared" si="0"/>
        <v>0.21632242734417839</v>
      </c>
      <c r="G49" s="75"/>
      <c r="H49" s="75"/>
    </row>
    <row r="50" spans="1:8" ht="15.75" customHeight="1" x14ac:dyDescent="0.2">
      <c r="A50" s="76" t="s">
        <v>92</v>
      </c>
      <c r="B50" s="77" t="s">
        <v>93</v>
      </c>
      <c r="C50" s="73">
        <v>9043</v>
      </c>
      <c r="D50" s="73">
        <v>35875</v>
      </c>
      <c r="E50" s="78">
        <f t="shared" si="0"/>
        <v>0.25206968641114985</v>
      </c>
      <c r="G50" s="75"/>
      <c r="H50" s="75"/>
    </row>
    <row r="51" spans="1:8" ht="15.75" customHeight="1" x14ac:dyDescent="0.2">
      <c r="A51" s="76" t="s">
        <v>94</v>
      </c>
      <c r="B51" s="77" t="s">
        <v>95</v>
      </c>
      <c r="C51" s="73">
        <v>459</v>
      </c>
      <c r="D51" s="73">
        <v>2020</v>
      </c>
      <c r="E51" s="78">
        <f t="shared" si="0"/>
        <v>0.22722772277227724</v>
      </c>
      <c r="G51" s="75"/>
      <c r="H51" s="75"/>
    </row>
    <row r="52" spans="1:8" ht="15.75" customHeight="1" x14ac:dyDescent="0.2">
      <c r="A52" s="76" t="s">
        <v>96</v>
      </c>
      <c r="B52" s="77" t="s">
        <v>97</v>
      </c>
      <c r="C52" s="73">
        <v>422</v>
      </c>
      <c r="D52" s="73">
        <v>1387</v>
      </c>
      <c r="E52" s="78">
        <f t="shared" si="0"/>
        <v>0.30425378514780099</v>
      </c>
      <c r="G52" s="75"/>
      <c r="H52" s="75"/>
    </row>
    <row r="53" spans="1:8" ht="15.75" customHeight="1" x14ac:dyDescent="0.2">
      <c r="A53" s="76" t="s">
        <v>98</v>
      </c>
      <c r="B53" s="77" t="s">
        <v>99</v>
      </c>
      <c r="C53" s="73">
        <v>2092</v>
      </c>
      <c r="D53" s="73">
        <v>9730</v>
      </c>
      <c r="E53" s="78">
        <f t="shared" si="0"/>
        <v>0.21500513874614594</v>
      </c>
      <c r="G53" s="75"/>
      <c r="H53" s="75"/>
    </row>
    <row r="54" spans="1:8" ht="15.75" customHeight="1" x14ac:dyDescent="0.2">
      <c r="A54" s="76" t="s">
        <v>100</v>
      </c>
      <c r="B54" s="77" t="s">
        <v>101</v>
      </c>
      <c r="C54" s="73">
        <v>1171</v>
      </c>
      <c r="D54" s="73">
        <v>3456</v>
      </c>
      <c r="E54" s="78">
        <f t="shared" si="0"/>
        <v>0.33883101851851855</v>
      </c>
      <c r="G54" s="75"/>
      <c r="H54" s="75"/>
    </row>
    <row r="55" spans="1:8" ht="15.75" customHeight="1" x14ac:dyDescent="0.2">
      <c r="A55" s="76" t="s">
        <v>102</v>
      </c>
      <c r="B55" s="77" t="s">
        <v>103</v>
      </c>
      <c r="C55" s="73">
        <v>19843</v>
      </c>
      <c r="D55" s="73">
        <v>84691</v>
      </c>
      <c r="E55" s="78">
        <f t="shared" si="0"/>
        <v>0.23429880388707183</v>
      </c>
      <c r="G55" s="75"/>
      <c r="H55" s="75"/>
    </row>
    <row r="56" spans="1:8" ht="15.75" customHeight="1" x14ac:dyDescent="0.2">
      <c r="A56" s="76" t="s">
        <v>104</v>
      </c>
      <c r="B56" s="77" t="s">
        <v>105</v>
      </c>
      <c r="C56" s="73">
        <v>2097</v>
      </c>
      <c r="D56" s="73">
        <v>4843</v>
      </c>
      <c r="E56" s="78">
        <f t="shared" si="0"/>
        <v>0.43299607681189345</v>
      </c>
      <c r="G56" s="75"/>
      <c r="H56" s="75"/>
    </row>
    <row r="57" spans="1:8" ht="15.75" customHeight="1" x14ac:dyDescent="0.2">
      <c r="A57" s="76" t="s">
        <v>106</v>
      </c>
      <c r="B57" s="77" t="s">
        <v>107</v>
      </c>
      <c r="C57" s="73">
        <v>896</v>
      </c>
      <c r="D57" s="73">
        <v>2861</v>
      </c>
      <c r="E57" s="78">
        <f t="shared" si="0"/>
        <v>0.31317721076546662</v>
      </c>
      <c r="G57" s="75"/>
      <c r="H57" s="75"/>
    </row>
    <row r="58" spans="1:8" ht="15.75" customHeight="1" x14ac:dyDescent="0.2">
      <c r="A58" s="76" t="s">
        <v>108</v>
      </c>
      <c r="B58" s="77" t="s">
        <v>109</v>
      </c>
      <c r="C58" s="73">
        <v>557</v>
      </c>
      <c r="D58" s="73">
        <v>1211</v>
      </c>
      <c r="E58" s="78">
        <f t="shared" si="0"/>
        <v>0.45995045417010733</v>
      </c>
      <c r="G58" s="75"/>
      <c r="H58" s="75"/>
    </row>
    <row r="59" spans="1:8" ht="15.75" customHeight="1" x14ac:dyDescent="0.2">
      <c r="A59" s="76" t="s">
        <v>110</v>
      </c>
      <c r="B59" s="77" t="s">
        <v>111</v>
      </c>
      <c r="C59" s="73">
        <v>5898</v>
      </c>
      <c r="D59" s="73">
        <v>24208</v>
      </c>
      <c r="E59" s="78">
        <f t="shared" si="0"/>
        <v>0.24363846662260411</v>
      </c>
      <c r="G59" s="75"/>
      <c r="H59" s="75"/>
    </row>
    <row r="60" spans="1:8" ht="15.75" customHeight="1" x14ac:dyDescent="0.2">
      <c r="A60" s="76" t="s">
        <v>112</v>
      </c>
      <c r="B60" s="77" t="s">
        <v>113</v>
      </c>
      <c r="C60" s="73">
        <v>2034</v>
      </c>
      <c r="D60" s="73">
        <v>8347</v>
      </c>
      <c r="E60" s="78">
        <f t="shared" si="0"/>
        <v>0.24368036420270756</v>
      </c>
      <c r="G60" s="75"/>
      <c r="H60" s="75"/>
    </row>
    <row r="61" spans="1:8" ht="15.75" customHeight="1" x14ac:dyDescent="0.2">
      <c r="A61" s="76" t="s">
        <v>114</v>
      </c>
      <c r="B61" s="77" t="s">
        <v>115</v>
      </c>
      <c r="C61" s="73">
        <v>3409</v>
      </c>
      <c r="D61" s="73">
        <v>16064</v>
      </c>
      <c r="E61" s="78">
        <f t="shared" si="0"/>
        <v>0.21221364541832669</v>
      </c>
      <c r="G61" s="75"/>
      <c r="H61" s="75"/>
    </row>
    <row r="62" spans="1:8" ht="15.75" customHeight="1" x14ac:dyDescent="0.2">
      <c r="A62" s="76" t="s">
        <v>116</v>
      </c>
      <c r="B62" s="77" t="s">
        <v>117</v>
      </c>
      <c r="C62" s="73">
        <v>1313</v>
      </c>
      <c r="D62" s="73">
        <v>3663</v>
      </c>
      <c r="E62" s="78">
        <f t="shared" si="0"/>
        <v>0.35844935844935844</v>
      </c>
      <c r="G62" s="75"/>
      <c r="H62" s="75"/>
    </row>
    <row r="63" spans="1:8" ht="15.75" customHeight="1" x14ac:dyDescent="0.2">
      <c r="A63" s="76" t="s">
        <v>118</v>
      </c>
      <c r="B63" s="77" t="s">
        <v>119</v>
      </c>
      <c r="C63" s="73">
        <v>2672</v>
      </c>
      <c r="D63" s="73">
        <v>10195</v>
      </c>
      <c r="E63" s="78">
        <f t="shared" si="0"/>
        <v>0.26208925944090239</v>
      </c>
      <c r="G63" s="75"/>
      <c r="H63" s="75"/>
    </row>
    <row r="64" spans="1:8" ht="15.75" customHeight="1" x14ac:dyDescent="0.2">
      <c r="A64" s="76" t="s">
        <v>120</v>
      </c>
      <c r="B64" s="77" t="s">
        <v>121</v>
      </c>
      <c r="C64" s="73">
        <v>233</v>
      </c>
      <c r="D64" s="73">
        <v>802</v>
      </c>
      <c r="E64" s="78">
        <f t="shared" si="0"/>
        <v>0.29052369077306733</v>
      </c>
      <c r="G64" s="75"/>
      <c r="H64" s="75"/>
    </row>
    <row r="65" spans="1:8" ht="15.75" customHeight="1" x14ac:dyDescent="0.2">
      <c r="A65" s="76" t="s">
        <v>122</v>
      </c>
      <c r="B65" s="77" t="s">
        <v>123</v>
      </c>
      <c r="C65" s="73">
        <v>4446</v>
      </c>
      <c r="D65" s="73">
        <v>24976</v>
      </c>
      <c r="E65" s="78">
        <f t="shared" si="0"/>
        <v>0.17801089045483665</v>
      </c>
      <c r="G65" s="75"/>
      <c r="H65" s="75"/>
    </row>
    <row r="66" spans="1:8" ht="15.75" customHeight="1" x14ac:dyDescent="0.2">
      <c r="A66" s="76" t="s">
        <v>124</v>
      </c>
      <c r="B66" s="77" t="s">
        <v>125</v>
      </c>
      <c r="C66" s="73">
        <v>883</v>
      </c>
      <c r="D66" s="73">
        <v>5498</v>
      </c>
      <c r="E66" s="78">
        <f t="shared" si="0"/>
        <v>0.16060385594761731</v>
      </c>
      <c r="G66" s="75"/>
      <c r="H66" s="75"/>
    </row>
    <row r="67" spans="1:8" ht="15.75" customHeight="1" x14ac:dyDescent="0.2">
      <c r="A67" s="76" t="s">
        <v>126</v>
      </c>
      <c r="B67" s="77" t="s">
        <v>127</v>
      </c>
      <c r="C67" s="73">
        <v>1315</v>
      </c>
      <c r="D67" s="73">
        <v>4320</v>
      </c>
      <c r="E67" s="78">
        <f t="shared" si="0"/>
        <v>0.30439814814814814</v>
      </c>
      <c r="G67" s="75"/>
      <c r="H67" s="75"/>
    </row>
    <row r="68" spans="1:8" ht="15.75" customHeight="1" x14ac:dyDescent="0.2">
      <c r="A68" s="76" t="s">
        <v>128</v>
      </c>
      <c r="B68" s="77" t="s">
        <v>129</v>
      </c>
      <c r="C68" s="73">
        <v>8121</v>
      </c>
      <c r="D68" s="73">
        <v>35385</v>
      </c>
      <c r="E68" s="78">
        <f t="shared" si="0"/>
        <v>0.2295040271301399</v>
      </c>
      <c r="G68" s="75"/>
      <c r="H68" s="75"/>
    </row>
    <row r="69" spans="1:8" ht="15.75" customHeight="1" x14ac:dyDescent="0.2">
      <c r="A69" s="76" t="s">
        <v>130</v>
      </c>
      <c r="B69" s="77" t="s">
        <v>131</v>
      </c>
      <c r="C69" s="73">
        <v>451</v>
      </c>
      <c r="D69" s="73">
        <v>1494</v>
      </c>
      <c r="E69" s="78">
        <f t="shared" si="0"/>
        <v>0.30187416331994643</v>
      </c>
      <c r="G69" s="75"/>
      <c r="H69" s="75"/>
    </row>
    <row r="70" spans="1:8" ht="15.75" customHeight="1" x14ac:dyDescent="0.2">
      <c r="A70" s="76" t="s">
        <v>132</v>
      </c>
      <c r="B70" s="77" t="s">
        <v>133</v>
      </c>
      <c r="C70" s="73">
        <v>2828</v>
      </c>
      <c r="D70" s="73">
        <v>11238</v>
      </c>
      <c r="E70" s="78">
        <f t="shared" si="0"/>
        <v>0.25164620039152874</v>
      </c>
      <c r="G70" s="75"/>
      <c r="H70" s="75"/>
    </row>
    <row r="71" spans="1:8" ht="15.75" customHeight="1" x14ac:dyDescent="0.2">
      <c r="A71" s="76" t="s">
        <v>134</v>
      </c>
      <c r="B71" s="77" t="s">
        <v>135</v>
      </c>
      <c r="C71" s="73">
        <v>3354</v>
      </c>
      <c r="D71" s="73">
        <v>10370</v>
      </c>
      <c r="E71" s="78">
        <f t="shared" si="0"/>
        <v>0.32343297974927676</v>
      </c>
      <c r="G71" s="75"/>
      <c r="H71" s="75"/>
    </row>
    <row r="72" spans="1:8" ht="15.75" customHeight="1" x14ac:dyDescent="0.2">
      <c r="A72" s="76" t="s">
        <v>136</v>
      </c>
      <c r="B72" s="77" t="s">
        <v>137</v>
      </c>
      <c r="C72" s="73">
        <v>2647</v>
      </c>
      <c r="D72" s="73">
        <v>13763</v>
      </c>
      <c r="E72" s="78">
        <f t="shared" ref="E72:E122" si="1">IF(AND(C72&gt;0,D72&gt;0),C72/D72,0)</f>
        <v>0.19232725423236213</v>
      </c>
      <c r="G72" s="75"/>
      <c r="H72" s="75"/>
    </row>
    <row r="73" spans="1:8" ht="15.75" customHeight="1" x14ac:dyDescent="0.2">
      <c r="A73" s="76" t="s">
        <v>138</v>
      </c>
      <c r="B73" s="77" t="s">
        <v>139</v>
      </c>
      <c r="C73" s="73">
        <v>1509</v>
      </c>
      <c r="D73" s="73">
        <v>4847</v>
      </c>
      <c r="E73" s="78">
        <f t="shared" si="1"/>
        <v>0.31132659376934185</v>
      </c>
      <c r="G73" s="75"/>
      <c r="H73" s="75"/>
    </row>
    <row r="74" spans="1:8" ht="15.75" customHeight="1" x14ac:dyDescent="0.2">
      <c r="A74" s="76" t="s">
        <v>140</v>
      </c>
      <c r="B74" s="77" t="s">
        <v>141</v>
      </c>
      <c r="C74" s="73">
        <v>792</v>
      </c>
      <c r="D74" s="73">
        <v>3053</v>
      </c>
      <c r="E74" s="78">
        <f t="shared" si="1"/>
        <v>0.25941696691778576</v>
      </c>
      <c r="G74" s="75"/>
      <c r="H74" s="75"/>
    </row>
    <row r="75" spans="1:8" ht="15.75" customHeight="1" x14ac:dyDescent="0.2">
      <c r="A75" s="76" t="s">
        <v>142</v>
      </c>
      <c r="B75" s="77" t="s">
        <v>143</v>
      </c>
      <c r="C75" s="73">
        <v>1452</v>
      </c>
      <c r="D75" s="73">
        <v>3798</v>
      </c>
      <c r="E75" s="78">
        <f t="shared" si="1"/>
        <v>0.38230647709320698</v>
      </c>
      <c r="G75" s="75"/>
      <c r="H75" s="75"/>
    </row>
    <row r="76" spans="1:8" ht="15.75" customHeight="1" x14ac:dyDescent="0.2">
      <c r="A76" s="76" t="s">
        <v>144</v>
      </c>
      <c r="B76" s="77" t="s">
        <v>145</v>
      </c>
      <c r="C76" s="73">
        <v>1960</v>
      </c>
      <c r="D76" s="73">
        <v>7154</v>
      </c>
      <c r="E76" s="78">
        <f t="shared" si="1"/>
        <v>0.27397260273972601</v>
      </c>
      <c r="G76" s="75"/>
      <c r="H76" s="75"/>
    </row>
    <row r="77" spans="1:8" ht="15.75" customHeight="1" x14ac:dyDescent="0.2">
      <c r="A77" s="76" t="s">
        <v>146</v>
      </c>
      <c r="B77" s="82" t="s">
        <v>147</v>
      </c>
      <c r="C77" s="73">
        <v>35754</v>
      </c>
      <c r="D77" s="73">
        <v>172047</v>
      </c>
      <c r="E77" s="78">
        <f t="shared" si="1"/>
        <v>0.20781530628258557</v>
      </c>
      <c r="G77" s="75"/>
      <c r="H77" s="75"/>
    </row>
    <row r="78" spans="1:8" ht="15.75" customHeight="1" x14ac:dyDescent="0.2">
      <c r="A78" s="76" t="s">
        <v>148</v>
      </c>
      <c r="B78" s="77" t="s">
        <v>149</v>
      </c>
      <c r="C78" s="73">
        <v>583</v>
      </c>
      <c r="D78" s="73">
        <v>2140</v>
      </c>
      <c r="E78" s="78">
        <f t="shared" si="1"/>
        <v>0.27242990654205607</v>
      </c>
      <c r="G78" s="75"/>
      <c r="H78" s="75"/>
    </row>
    <row r="79" spans="1:8" ht="15.75" customHeight="1" x14ac:dyDescent="0.2">
      <c r="A79" s="76" t="s">
        <v>150</v>
      </c>
      <c r="B79" s="77" t="s">
        <v>151</v>
      </c>
      <c r="C79" s="73">
        <v>1604</v>
      </c>
      <c r="D79" s="73">
        <v>4914</v>
      </c>
      <c r="E79" s="78">
        <f t="shared" si="1"/>
        <v>0.32641432641432644</v>
      </c>
      <c r="G79" s="75"/>
      <c r="H79" s="75"/>
    </row>
    <row r="80" spans="1:8" ht="15.75" customHeight="1" x14ac:dyDescent="0.2">
      <c r="A80" s="76" t="s">
        <v>152</v>
      </c>
      <c r="B80" s="77" t="s">
        <v>153</v>
      </c>
      <c r="C80" s="73">
        <v>3485</v>
      </c>
      <c r="D80" s="73">
        <v>14232</v>
      </c>
      <c r="E80" s="78">
        <f t="shared" si="1"/>
        <v>0.24487071388420462</v>
      </c>
      <c r="G80" s="75"/>
      <c r="H80" s="75"/>
    </row>
    <row r="81" spans="1:8" ht="15.75" customHeight="1" x14ac:dyDescent="0.2">
      <c r="A81" s="76" t="s">
        <v>154</v>
      </c>
      <c r="B81" s="77" t="s">
        <v>155</v>
      </c>
      <c r="C81" s="73">
        <v>5428</v>
      </c>
      <c r="D81" s="73">
        <v>18494</v>
      </c>
      <c r="E81" s="78">
        <f t="shared" si="1"/>
        <v>0.29350059478749863</v>
      </c>
      <c r="G81" s="75"/>
      <c r="H81" s="75"/>
    </row>
    <row r="82" spans="1:8" ht="15.75" customHeight="1" x14ac:dyDescent="0.2">
      <c r="A82" s="76" t="s">
        <v>156</v>
      </c>
      <c r="B82" s="77" t="s">
        <v>157</v>
      </c>
      <c r="C82" s="73">
        <v>5705</v>
      </c>
      <c r="D82" s="73">
        <v>29455</v>
      </c>
      <c r="E82" s="78">
        <f t="shared" si="1"/>
        <v>0.19368528263452725</v>
      </c>
      <c r="G82" s="75"/>
      <c r="H82" s="75"/>
    </row>
    <row r="83" spans="1:8" ht="15.75" customHeight="1" x14ac:dyDescent="0.2">
      <c r="A83" s="76" t="s">
        <v>158</v>
      </c>
      <c r="B83" s="77" t="s">
        <v>159</v>
      </c>
      <c r="C83" s="73">
        <v>1415</v>
      </c>
      <c r="D83" s="73">
        <v>3101</v>
      </c>
      <c r="E83" s="78">
        <f t="shared" si="1"/>
        <v>0.45630441792970011</v>
      </c>
      <c r="G83" s="75"/>
      <c r="H83" s="75"/>
    </row>
    <row r="84" spans="1:8" ht="15.75" customHeight="1" x14ac:dyDescent="0.2">
      <c r="A84" s="76" t="s">
        <v>160</v>
      </c>
      <c r="B84" s="77" t="s">
        <v>161</v>
      </c>
      <c r="C84" s="73">
        <v>5508</v>
      </c>
      <c r="D84" s="73">
        <v>25149</v>
      </c>
      <c r="E84" s="78">
        <f t="shared" si="1"/>
        <v>0.21901467255159252</v>
      </c>
      <c r="G84" s="75"/>
      <c r="H84" s="75"/>
    </row>
    <row r="85" spans="1:8" ht="15.75" customHeight="1" x14ac:dyDescent="0.2">
      <c r="A85" s="76" t="s">
        <v>162</v>
      </c>
      <c r="B85" s="77" t="s">
        <v>163</v>
      </c>
      <c r="C85" s="73">
        <v>1408</v>
      </c>
      <c r="D85" s="73">
        <v>8799</v>
      </c>
      <c r="E85" s="78">
        <f t="shared" si="1"/>
        <v>0.16001818388453234</v>
      </c>
      <c r="G85" s="75"/>
      <c r="H85" s="75"/>
    </row>
    <row r="86" spans="1:8" ht="15.75" customHeight="1" x14ac:dyDescent="0.2">
      <c r="A86" s="76" t="s">
        <v>164</v>
      </c>
      <c r="B86" s="77" t="s">
        <v>165</v>
      </c>
      <c r="C86" s="73">
        <v>1365</v>
      </c>
      <c r="D86" s="73">
        <v>12643</v>
      </c>
      <c r="E86" s="78">
        <f t="shared" si="1"/>
        <v>0.10796488175274856</v>
      </c>
      <c r="G86" s="75"/>
      <c r="H86" s="75"/>
    </row>
    <row r="87" spans="1:8" ht="15.75" customHeight="1" x14ac:dyDescent="0.2">
      <c r="A87" s="76" t="s">
        <v>166</v>
      </c>
      <c r="B87" s="77" t="s">
        <v>167</v>
      </c>
      <c r="C87" s="73">
        <v>488</v>
      </c>
      <c r="D87" s="73">
        <v>1706</v>
      </c>
      <c r="E87" s="78">
        <f t="shared" si="1"/>
        <v>0.28604923798358733</v>
      </c>
      <c r="G87" s="75"/>
      <c r="H87" s="75"/>
    </row>
    <row r="88" spans="1:8" ht="15.75" customHeight="1" x14ac:dyDescent="0.2">
      <c r="A88" s="76" t="s">
        <v>168</v>
      </c>
      <c r="B88" s="77" t="s">
        <v>169</v>
      </c>
      <c r="C88" s="73">
        <v>1723</v>
      </c>
      <c r="D88" s="73">
        <v>6442</v>
      </c>
      <c r="E88" s="78">
        <f t="shared" si="1"/>
        <v>0.26746352064576218</v>
      </c>
      <c r="G88" s="75"/>
      <c r="H88" s="75"/>
    </row>
    <row r="89" spans="1:8" ht="15.75" customHeight="1" x14ac:dyDescent="0.2">
      <c r="A89" s="76" t="s">
        <v>170</v>
      </c>
      <c r="B89" s="77" t="s">
        <v>171</v>
      </c>
      <c r="C89" s="73">
        <v>2269</v>
      </c>
      <c r="D89" s="73">
        <v>9011</v>
      </c>
      <c r="E89" s="78">
        <f t="shared" si="1"/>
        <v>0.25180335145932747</v>
      </c>
      <c r="G89" s="75"/>
      <c r="H89" s="75"/>
    </row>
    <row r="90" spans="1:8" ht="15.75" customHeight="1" x14ac:dyDescent="0.2">
      <c r="A90" s="76" t="s">
        <v>172</v>
      </c>
      <c r="B90" s="77" t="s">
        <v>173</v>
      </c>
      <c r="C90" s="73">
        <v>582</v>
      </c>
      <c r="D90" s="73">
        <v>1994</v>
      </c>
      <c r="E90" s="78">
        <f t="shared" si="1"/>
        <v>0.29187562688064195</v>
      </c>
      <c r="G90" s="75"/>
      <c r="H90" s="75"/>
    </row>
    <row r="91" spans="1:8" ht="15.75" customHeight="1" x14ac:dyDescent="0.2">
      <c r="A91" s="76" t="s">
        <v>174</v>
      </c>
      <c r="B91" s="77" t="s">
        <v>175</v>
      </c>
      <c r="C91" s="73">
        <v>1408</v>
      </c>
      <c r="D91" s="73">
        <v>6455</v>
      </c>
      <c r="E91" s="78">
        <f t="shared" si="1"/>
        <v>0.21812548412083657</v>
      </c>
      <c r="G91" s="75"/>
      <c r="H91" s="75"/>
    </row>
    <row r="92" spans="1:8" ht="15.75" customHeight="1" x14ac:dyDescent="0.2">
      <c r="A92" s="76" t="s">
        <v>176</v>
      </c>
      <c r="B92" s="77" t="s">
        <v>177</v>
      </c>
      <c r="C92" s="73">
        <v>7969</v>
      </c>
      <c r="D92" s="73">
        <v>27175</v>
      </c>
      <c r="E92" s="78">
        <f t="shared" si="1"/>
        <v>0.29324747010119595</v>
      </c>
      <c r="G92" s="75"/>
      <c r="H92" s="75"/>
    </row>
    <row r="93" spans="1:8" ht="15.75" customHeight="1" x14ac:dyDescent="0.2">
      <c r="A93" s="76" t="s">
        <v>178</v>
      </c>
      <c r="B93" s="77" t="s">
        <v>179</v>
      </c>
      <c r="C93" s="73">
        <v>707</v>
      </c>
      <c r="D93" s="73">
        <v>2849</v>
      </c>
      <c r="E93" s="78">
        <f t="shared" si="1"/>
        <v>0.24815724815724816</v>
      </c>
      <c r="G93" s="75"/>
      <c r="H93" s="75"/>
    </row>
    <row r="94" spans="1:8" ht="15.75" customHeight="1" x14ac:dyDescent="0.2">
      <c r="A94" s="76" t="s">
        <v>180</v>
      </c>
      <c r="B94" s="77" t="s">
        <v>181</v>
      </c>
      <c r="C94" s="73">
        <v>4560</v>
      </c>
      <c r="D94" s="73">
        <v>20679</v>
      </c>
      <c r="E94" s="78">
        <f t="shared" si="1"/>
        <v>0.22051356448571013</v>
      </c>
      <c r="G94" s="75"/>
      <c r="H94" s="75"/>
    </row>
    <row r="95" spans="1:8" ht="15.75" customHeight="1" x14ac:dyDescent="0.2">
      <c r="A95" s="76" t="s">
        <v>182</v>
      </c>
      <c r="B95" s="77" t="s">
        <v>183</v>
      </c>
      <c r="C95" s="73">
        <v>1606</v>
      </c>
      <c r="D95" s="73">
        <v>4918</v>
      </c>
      <c r="E95" s="78">
        <f t="shared" si="1"/>
        <v>0.32655551037006914</v>
      </c>
      <c r="G95" s="75"/>
      <c r="H95" s="75"/>
    </row>
    <row r="96" spans="1:8" ht="15.75" customHeight="1" x14ac:dyDescent="0.2">
      <c r="A96" s="76" t="s">
        <v>184</v>
      </c>
      <c r="B96" s="77" t="s">
        <v>185</v>
      </c>
      <c r="C96" s="73">
        <v>2724</v>
      </c>
      <c r="D96" s="73">
        <v>8195</v>
      </c>
      <c r="E96" s="78">
        <f t="shared" si="1"/>
        <v>0.33239780353874315</v>
      </c>
      <c r="G96" s="75"/>
      <c r="H96" s="75"/>
    </row>
    <row r="97" spans="1:8" ht="15.75" customHeight="1" x14ac:dyDescent="0.2">
      <c r="A97" s="76" t="s">
        <v>186</v>
      </c>
      <c r="B97" s="77" t="s">
        <v>187</v>
      </c>
      <c r="C97" s="73">
        <v>11549</v>
      </c>
      <c r="D97" s="73">
        <v>25990</v>
      </c>
      <c r="E97" s="78">
        <f t="shared" si="1"/>
        <v>0.44436321662177758</v>
      </c>
      <c r="G97" s="75"/>
      <c r="H97" s="75"/>
    </row>
    <row r="98" spans="1:8" ht="15.75" customHeight="1" x14ac:dyDescent="0.2">
      <c r="A98" s="76" t="s">
        <v>188</v>
      </c>
      <c r="B98" s="77" t="s">
        <v>189</v>
      </c>
      <c r="C98" s="73">
        <v>3640</v>
      </c>
      <c r="D98" s="73">
        <v>14951</v>
      </c>
      <c r="E98" s="78">
        <f t="shared" si="1"/>
        <v>0.24346197578757273</v>
      </c>
      <c r="G98" s="75"/>
      <c r="H98" s="75"/>
    </row>
    <row r="99" spans="1:8" ht="15.75" customHeight="1" x14ac:dyDescent="0.2">
      <c r="A99" s="76" t="s">
        <v>190</v>
      </c>
      <c r="B99" s="77" t="s">
        <v>191</v>
      </c>
      <c r="C99" s="73">
        <v>5115</v>
      </c>
      <c r="D99" s="73">
        <v>22230</v>
      </c>
      <c r="E99" s="78">
        <f t="shared" si="1"/>
        <v>0.23009446693657221</v>
      </c>
      <c r="G99" s="75"/>
      <c r="H99" s="75"/>
    </row>
    <row r="100" spans="1:8" ht="15.75" customHeight="1" x14ac:dyDescent="0.2">
      <c r="A100" s="76" t="s">
        <v>192</v>
      </c>
      <c r="B100" s="77" t="s">
        <v>193</v>
      </c>
      <c r="C100" s="73">
        <v>2844</v>
      </c>
      <c r="D100" s="73">
        <v>10990</v>
      </c>
      <c r="E100" s="78">
        <f t="shared" si="1"/>
        <v>0.25878070973612377</v>
      </c>
      <c r="G100" s="75"/>
      <c r="H100" s="75"/>
    </row>
    <row r="101" spans="1:8" ht="15.75" customHeight="1" x14ac:dyDescent="0.2">
      <c r="A101" s="76" t="s">
        <v>194</v>
      </c>
      <c r="B101" s="77" t="s">
        <v>195</v>
      </c>
      <c r="C101" s="73">
        <v>2731</v>
      </c>
      <c r="D101" s="73">
        <v>9012</v>
      </c>
      <c r="E101" s="78">
        <f t="shared" si="1"/>
        <v>0.303040390590324</v>
      </c>
      <c r="G101" s="75"/>
      <c r="H101" s="75"/>
    </row>
    <row r="102" spans="1:8" ht="15.75" customHeight="1" x14ac:dyDescent="0.2">
      <c r="A102" s="76" t="s">
        <v>196</v>
      </c>
      <c r="B102" s="77" t="s">
        <v>197</v>
      </c>
      <c r="C102" s="73">
        <v>856</v>
      </c>
      <c r="D102" s="73">
        <v>2798</v>
      </c>
      <c r="E102" s="78">
        <f t="shared" si="1"/>
        <v>0.30593280914939242</v>
      </c>
      <c r="G102" s="75"/>
      <c r="H102" s="75"/>
    </row>
    <row r="103" spans="1:8" ht="15.75" customHeight="1" x14ac:dyDescent="0.2">
      <c r="A103" s="76" t="s">
        <v>198</v>
      </c>
      <c r="B103" s="77" t="s">
        <v>199</v>
      </c>
      <c r="C103" s="73">
        <v>2655</v>
      </c>
      <c r="D103" s="73">
        <v>6339</v>
      </c>
      <c r="E103" s="78">
        <f t="shared" si="1"/>
        <v>0.4188357785139612</v>
      </c>
      <c r="G103" s="75"/>
      <c r="H103" s="75"/>
    </row>
    <row r="104" spans="1:8" ht="15.75" customHeight="1" x14ac:dyDescent="0.2">
      <c r="A104" s="76" t="s">
        <v>200</v>
      </c>
      <c r="B104" s="77" t="s">
        <v>201</v>
      </c>
      <c r="C104" s="73">
        <v>2385</v>
      </c>
      <c r="D104" s="73">
        <v>9843</v>
      </c>
      <c r="E104" s="78">
        <f t="shared" si="1"/>
        <v>0.24230417555623285</v>
      </c>
      <c r="G104" s="75"/>
      <c r="H104" s="75"/>
    </row>
    <row r="105" spans="1:8" ht="15.75" customHeight="1" x14ac:dyDescent="0.2">
      <c r="A105" s="76" t="s">
        <v>202</v>
      </c>
      <c r="B105" s="77" t="s">
        <v>203</v>
      </c>
      <c r="C105" s="73">
        <v>1606</v>
      </c>
      <c r="D105" s="73">
        <v>7634</v>
      </c>
      <c r="E105" s="78">
        <f t="shared" si="1"/>
        <v>0.21037463976945245</v>
      </c>
      <c r="G105" s="75"/>
      <c r="H105" s="75"/>
    </row>
    <row r="106" spans="1:8" ht="15.75" customHeight="1" x14ac:dyDescent="0.2">
      <c r="A106" s="76" t="s">
        <v>204</v>
      </c>
      <c r="B106" s="77" t="s">
        <v>205</v>
      </c>
      <c r="C106" s="73">
        <v>2394</v>
      </c>
      <c r="D106" s="73">
        <v>9915</v>
      </c>
      <c r="E106" s="78">
        <f t="shared" si="1"/>
        <v>0.24145234493192133</v>
      </c>
      <c r="G106" s="75"/>
      <c r="H106" s="75"/>
    </row>
    <row r="107" spans="1:8" ht="15.75" customHeight="1" x14ac:dyDescent="0.2">
      <c r="A107" s="76" t="s">
        <v>206</v>
      </c>
      <c r="B107" s="77" t="s">
        <v>207</v>
      </c>
      <c r="C107" s="73">
        <v>182</v>
      </c>
      <c r="D107" s="73">
        <v>988</v>
      </c>
      <c r="E107" s="78">
        <f t="shared" si="1"/>
        <v>0.18421052631578946</v>
      </c>
      <c r="G107" s="75"/>
      <c r="H107" s="75"/>
    </row>
    <row r="108" spans="1:8" ht="15.75" customHeight="1" x14ac:dyDescent="0.2">
      <c r="A108" s="76" t="s">
        <v>208</v>
      </c>
      <c r="B108" s="77" t="s">
        <v>209</v>
      </c>
      <c r="C108" s="73">
        <v>449</v>
      </c>
      <c r="D108" s="73">
        <v>1669</v>
      </c>
      <c r="E108" s="78">
        <f t="shared" si="1"/>
        <v>0.2690233672857999</v>
      </c>
      <c r="G108" s="75"/>
      <c r="H108" s="75"/>
    </row>
    <row r="109" spans="1:8" ht="15.75" customHeight="1" x14ac:dyDescent="0.2">
      <c r="A109" s="76" t="s">
        <v>210</v>
      </c>
      <c r="B109" s="77" t="s">
        <v>211</v>
      </c>
      <c r="C109" s="73">
        <v>443</v>
      </c>
      <c r="D109" s="73">
        <v>1423</v>
      </c>
      <c r="E109" s="78">
        <f t="shared" si="1"/>
        <v>0.31131412508784256</v>
      </c>
      <c r="G109" s="75"/>
      <c r="H109" s="75"/>
    </row>
    <row r="110" spans="1:8" ht="15.75" customHeight="1" x14ac:dyDescent="0.2">
      <c r="A110" s="76" t="s">
        <v>212</v>
      </c>
      <c r="B110" s="77" t="s">
        <v>213</v>
      </c>
      <c r="C110" s="73">
        <v>1123</v>
      </c>
      <c r="D110" s="73">
        <v>4214</v>
      </c>
      <c r="E110" s="78">
        <f t="shared" si="1"/>
        <v>0.26649264356905555</v>
      </c>
      <c r="G110" s="75"/>
      <c r="H110" s="75"/>
    </row>
    <row r="111" spans="1:8" ht="15.75" customHeight="1" x14ac:dyDescent="0.2">
      <c r="A111" s="76" t="s">
        <v>214</v>
      </c>
      <c r="B111" s="77" t="s">
        <v>215</v>
      </c>
      <c r="C111" s="73">
        <v>220</v>
      </c>
      <c r="D111" s="73">
        <v>558</v>
      </c>
      <c r="E111" s="78">
        <f t="shared" si="1"/>
        <v>0.3942652329749104</v>
      </c>
      <c r="G111" s="75"/>
      <c r="H111" s="75"/>
    </row>
    <row r="112" spans="1:8" ht="15.75" customHeight="1" x14ac:dyDescent="0.2">
      <c r="A112" s="76" t="s">
        <v>216</v>
      </c>
      <c r="B112" s="77" t="s">
        <v>217</v>
      </c>
      <c r="C112" s="73">
        <v>6302</v>
      </c>
      <c r="D112" s="73">
        <v>47734</v>
      </c>
      <c r="E112" s="78">
        <f t="shared" si="1"/>
        <v>0.13202329576402563</v>
      </c>
      <c r="G112" s="75"/>
      <c r="H112" s="75"/>
    </row>
    <row r="113" spans="1:8" ht="15.75" customHeight="1" x14ac:dyDescent="0.2">
      <c r="A113" s="76" t="s">
        <v>218</v>
      </c>
      <c r="B113" s="77" t="s">
        <v>219</v>
      </c>
      <c r="C113" s="73">
        <v>3007</v>
      </c>
      <c r="D113" s="73">
        <v>8226</v>
      </c>
      <c r="E113" s="78">
        <f t="shared" si="1"/>
        <v>0.36554826160953074</v>
      </c>
      <c r="G113" s="75"/>
      <c r="H113" s="75"/>
    </row>
    <row r="114" spans="1:8" ht="15.75" customHeight="1" x14ac:dyDescent="0.2">
      <c r="A114" s="76" t="s">
        <v>220</v>
      </c>
      <c r="B114" s="77" t="s">
        <v>221</v>
      </c>
      <c r="C114" s="73">
        <v>24344</v>
      </c>
      <c r="D114" s="73">
        <v>177724</v>
      </c>
      <c r="E114" s="78">
        <f t="shared" si="1"/>
        <v>0.13697643537169993</v>
      </c>
      <c r="G114" s="75"/>
      <c r="H114" s="75"/>
    </row>
    <row r="115" spans="1:8" ht="15.75" customHeight="1" x14ac:dyDescent="0.2">
      <c r="A115" s="76" t="s">
        <v>222</v>
      </c>
      <c r="B115" s="77" t="s">
        <v>223</v>
      </c>
      <c r="C115" s="73">
        <v>978</v>
      </c>
      <c r="D115" s="73">
        <v>2916</v>
      </c>
      <c r="E115" s="78">
        <f t="shared" si="1"/>
        <v>0.33539094650205764</v>
      </c>
      <c r="G115" s="75"/>
      <c r="H115" s="75"/>
    </row>
    <row r="116" spans="1:8" ht="15.75" customHeight="1" x14ac:dyDescent="0.2">
      <c r="A116" s="76" t="s">
        <v>224</v>
      </c>
      <c r="B116" s="77" t="s">
        <v>225</v>
      </c>
      <c r="C116" s="73">
        <v>832</v>
      </c>
      <c r="D116" s="73">
        <v>2049</v>
      </c>
      <c r="E116" s="78">
        <f t="shared" si="1"/>
        <v>0.40605173255246463</v>
      </c>
      <c r="G116" s="75"/>
      <c r="H116" s="75"/>
    </row>
    <row r="117" spans="1:8" ht="15.75" customHeight="1" x14ac:dyDescent="0.2">
      <c r="A117" s="76" t="s">
        <v>226</v>
      </c>
      <c r="B117" s="77" t="s">
        <v>227</v>
      </c>
      <c r="C117" s="73">
        <v>1046</v>
      </c>
      <c r="D117" s="73">
        <v>5197</v>
      </c>
      <c r="E117" s="78">
        <f t="shared" si="1"/>
        <v>0.2012699634404464</v>
      </c>
      <c r="G117" s="75"/>
      <c r="H117" s="75"/>
    </row>
    <row r="118" spans="1:8" ht="15.75" customHeight="1" x14ac:dyDescent="0.2">
      <c r="A118" s="76" t="s">
        <v>228</v>
      </c>
      <c r="B118" s="77" t="s">
        <v>229</v>
      </c>
      <c r="C118" s="73">
        <v>6851</v>
      </c>
      <c r="D118" s="73">
        <v>21840</v>
      </c>
      <c r="E118" s="78">
        <f t="shared" si="1"/>
        <v>0.31369047619047619</v>
      </c>
      <c r="G118" s="75"/>
      <c r="H118" s="75"/>
    </row>
    <row r="119" spans="1:8" ht="15.75" customHeight="1" x14ac:dyDescent="0.2">
      <c r="A119" s="76" t="s">
        <v>230</v>
      </c>
      <c r="B119" s="77" t="s">
        <v>231</v>
      </c>
      <c r="C119" s="73">
        <v>2840</v>
      </c>
      <c r="D119" s="73">
        <v>11419</v>
      </c>
      <c r="E119" s="78">
        <f t="shared" si="1"/>
        <v>0.24870829319555127</v>
      </c>
      <c r="G119" s="75"/>
      <c r="H119" s="75"/>
    </row>
    <row r="120" spans="1:8" ht="15.75" customHeight="1" x14ac:dyDescent="0.2">
      <c r="A120" s="76" t="s">
        <v>232</v>
      </c>
      <c r="B120" s="77" t="s">
        <v>233</v>
      </c>
      <c r="C120" s="73">
        <v>4715</v>
      </c>
      <c r="D120" s="73">
        <v>14354</v>
      </c>
      <c r="E120" s="78">
        <f t="shared" si="1"/>
        <v>0.32847986623937581</v>
      </c>
      <c r="G120" s="75"/>
      <c r="H120" s="75"/>
    </row>
    <row r="121" spans="1:8" ht="15.75" customHeight="1" x14ac:dyDescent="0.2">
      <c r="A121" s="76" t="s">
        <v>234</v>
      </c>
      <c r="B121" s="77" t="s">
        <v>235</v>
      </c>
      <c r="C121" s="73">
        <v>1868</v>
      </c>
      <c r="D121" s="73">
        <v>6450</v>
      </c>
      <c r="E121" s="78">
        <f t="shared" si="1"/>
        <v>0.28961240310077518</v>
      </c>
      <c r="G121" s="75"/>
      <c r="H121" s="75"/>
    </row>
    <row r="122" spans="1:8" ht="15.75" customHeight="1" x14ac:dyDescent="0.2">
      <c r="A122" s="76" t="s">
        <v>236</v>
      </c>
      <c r="B122" s="83" t="s">
        <v>237</v>
      </c>
      <c r="C122" s="73">
        <v>718</v>
      </c>
      <c r="D122" s="73">
        <v>2622</v>
      </c>
      <c r="E122" s="78">
        <f t="shared" si="1"/>
        <v>0.27383676582761252</v>
      </c>
      <c r="G122" s="75"/>
      <c r="H122" s="75"/>
    </row>
    <row r="123" spans="1:8" ht="15.75" customHeight="1" thickBot="1" x14ac:dyDescent="0.25">
      <c r="B123" s="84" t="s">
        <v>238</v>
      </c>
      <c r="C123" s="85">
        <f>SUM(C8:C122)</f>
        <v>390207</v>
      </c>
      <c r="D123" s="85">
        <f>SUM(D8:D122)</f>
        <v>1658335</v>
      </c>
      <c r="E123" s="86"/>
      <c r="G123" s="87"/>
      <c r="H123" s="87"/>
    </row>
    <row r="124" spans="1:8" ht="13.7" customHeight="1" thickTop="1" x14ac:dyDescent="0.2">
      <c r="C124" s="75"/>
      <c r="D124" s="75"/>
      <c r="E124" s="86"/>
    </row>
    <row r="125" spans="1:8" ht="15.75" customHeight="1" x14ac:dyDescent="0.2">
      <c r="A125" s="76"/>
      <c r="B125" s="77" t="s">
        <v>239</v>
      </c>
      <c r="C125" s="88">
        <v>685</v>
      </c>
      <c r="D125" s="88">
        <v>2899</v>
      </c>
      <c r="E125" s="78">
        <f>IF(AND(C125&gt;0,D125&gt;0),C125/D125,0)</f>
        <v>0.23628837530182822</v>
      </c>
      <c r="G125" s="75"/>
    </row>
    <row r="126" spans="1:8" ht="15.75" customHeight="1" x14ac:dyDescent="0.2">
      <c r="A126" s="76"/>
      <c r="B126" s="77" t="s">
        <v>240</v>
      </c>
      <c r="C126" s="88">
        <v>300</v>
      </c>
      <c r="D126" s="88">
        <v>1760</v>
      </c>
      <c r="E126" s="78">
        <f>IF(AND(C126&gt;0,D126&gt;0),C126/D126,0)</f>
        <v>0.17045454545454544</v>
      </c>
    </row>
    <row r="127" spans="1:8" ht="15.75" customHeight="1" x14ac:dyDescent="0.2">
      <c r="A127" s="76"/>
      <c r="B127" s="77" t="s">
        <v>241</v>
      </c>
      <c r="C127" s="88">
        <v>930</v>
      </c>
      <c r="D127" s="88">
        <v>3594</v>
      </c>
      <c r="E127" s="78">
        <f>IF(AND(C127&gt;0,D127&gt;0),C127/D127,0)</f>
        <v>0.2587646076794658</v>
      </c>
    </row>
    <row r="128" spans="1:8" ht="13.7" customHeight="1" x14ac:dyDescent="0.2"/>
    <row r="129" spans="1:5" ht="15.75" customHeight="1" thickBot="1" x14ac:dyDescent="0.25">
      <c r="B129" s="84" t="s">
        <v>242</v>
      </c>
      <c r="C129" s="85">
        <f>C123+C125+C126+C127</f>
        <v>392122</v>
      </c>
      <c r="D129" s="85">
        <f>D123+D125+D126+D127</f>
        <v>1666588</v>
      </c>
      <c r="E129" s="89"/>
    </row>
    <row r="130" spans="1:5" ht="15.75" customHeight="1" thickTop="1" x14ac:dyDescent="0.2"/>
    <row r="131" spans="1:5" ht="15.75" customHeight="1" x14ac:dyDescent="0.2">
      <c r="A131" s="36" t="s">
        <v>243</v>
      </c>
    </row>
    <row r="132" spans="1:5" ht="15.75" customHeight="1" x14ac:dyDescent="0.2">
      <c r="A132" s="44" t="s">
        <v>274</v>
      </c>
    </row>
    <row r="133" spans="1:5" ht="15.75" customHeight="1" x14ac:dyDescent="0.2">
      <c r="A133" s="44" t="s">
        <v>275</v>
      </c>
    </row>
    <row r="134" spans="1:5" ht="15.75" customHeight="1" x14ac:dyDescent="0.2">
      <c r="A134" s="44"/>
    </row>
    <row r="135" spans="1:5" ht="15.75" customHeight="1" x14ac:dyDescent="0.2">
      <c r="A135" s="36" t="s">
        <v>246</v>
      </c>
    </row>
    <row r="136" spans="1:5" ht="15.75" customHeight="1" x14ac:dyDescent="0.2">
      <c r="A136" s="30" t="s">
        <v>276</v>
      </c>
    </row>
    <row r="137" spans="1:5" ht="15.75" customHeight="1" x14ac:dyDescent="0.2">
      <c r="A137" s="30" t="s">
        <v>248</v>
      </c>
    </row>
    <row r="138" spans="1:5" ht="15.75" customHeight="1" x14ac:dyDescent="0.2">
      <c r="A138" s="30" t="s">
        <v>249</v>
      </c>
    </row>
    <row r="139" spans="1:5" ht="15.75" customHeight="1" x14ac:dyDescent="0.2">
      <c r="A139" s="30" t="s">
        <v>250</v>
      </c>
    </row>
    <row r="140" spans="1:5" ht="24" customHeight="1" x14ac:dyDescent="0.2">
      <c r="A140" s="37" t="s">
        <v>3</v>
      </c>
      <c r="B140" s="37" t="s">
        <v>4</v>
      </c>
      <c r="C140" s="37" t="s">
        <v>251</v>
      </c>
      <c r="D140" s="37" t="s">
        <v>252</v>
      </c>
      <c r="E140" s="37" t="s">
        <v>253</v>
      </c>
    </row>
    <row r="141" spans="1:5" ht="15.75" customHeight="1" x14ac:dyDescent="0.2">
      <c r="A141" s="38" t="s">
        <v>126</v>
      </c>
      <c r="B141" s="39" t="s">
        <v>127</v>
      </c>
      <c r="C141" s="40">
        <v>1205</v>
      </c>
      <c r="D141" s="40">
        <f>ROUND(C143*0.206,0)</f>
        <v>110</v>
      </c>
      <c r="E141" s="40">
        <f>C141+D141</f>
        <v>1315</v>
      </c>
    </row>
    <row r="142" spans="1:5" ht="15.75" customHeight="1" x14ac:dyDescent="0.2">
      <c r="A142" s="38" t="s">
        <v>210</v>
      </c>
      <c r="B142" s="39" t="s">
        <v>211</v>
      </c>
      <c r="C142" s="40">
        <v>317</v>
      </c>
      <c r="D142" s="40">
        <f>ROUND(C143*0.2355,0)</f>
        <v>126</v>
      </c>
      <c r="E142" s="40">
        <f>C142+D142</f>
        <v>443</v>
      </c>
    </row>
    <row r="143" spans="1:5" ht="15.75" customHeight="1" x14ac:dyDescent="0.2">
      <c r="A143" s="38"/>
      <c r="B143" s="39" t="s">
        <v>240</v>
      </c>
      <c r="C143" s="40">
        <v>536</v>
      </c>
      <c r="D143" s="40">
        <f>-D141-D142</f>
        <v>-236</v>
      </c>
      <c r="E143" s="40">
        <f>C143+D143</f>
        <v>300</v>
      </c>
    </row>
    <row r="144" spans="1:5" ht="15.75" customHeight="1" thickBot="1" x14ac:dyDescent="0.25">
      <c r="A144" s="39"/>
      <c r="B144" s="39"/>
      <c r="C144" s="41">
        <f>SUM(C141:C143)</f>
        <v>2058</v>
      </c>
      <c r="D144" s="41">
        <f>SUM(D141:D143)</f>
        <v>0</v>
      </c>
      <c r="E144" s="41">
        <f>SUM(E141:E143)</f>
        <v>2058</v>
      </c>
    </row>
    <row r="145" ht="15.75" customHeight="1" thickTop="1" x14ac:dyDescent="0.2"/>
  </sheetData>
  <mergeCells count="2">
    <mergeCell ref="A4:E4"/>
    <mergeCell ref="A5:E5"/>
  </mergeCells>
  <printOptions horizontalCentered="1"/>
  <pageMargins left="0.2" right="0.2" top="0.36" bottom="0.5" header="0.17" footer="0.17"/>
  <pageSetup orientation="portrait" r:id="rId1"/>
  <headerFooter>
    <oddFooter>&amp;L&amp;"-,Italic"&amp;8Division of School Business Services
School Allotments Section&amp;R&amp;"-,Italic"&amp;8February 21, 2014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5121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5"/>
  <sheetViews>
    <sheetView workbookViewId="0">
      <selection activeCell="F8" sqref="F8"/>
    </sheetView>
  </sheetViews>
  <sheetFormatPr defaultColWidth="9.140625" defaultRowHeight="15.75" customHeight="1" x14ac:dyDescent="0.25"/>
  <cols>
    <col min="1" max="1" width="8.28515625" style="1" customWidth="1"/>
    <col min="2" max="2" width="32.7109375" style="6" customWidth="1"/>
    <col min="3" max="3" width="11.140625" style="6" customWidth="1"/>
    <col min="4" max="4" width="13.28515625" style="6" customWidth="1"/>
    <col min="5" max="5" width="14.42578125" style="8" customWidth="1"/>
    <col min="6" max="6" width="14.28515625" style="5" customWidth="1"/>
    <col min="7" max="16384" width="9.140625" style="6"/>
  </cols>
  <sheetData>
    <row r="1" spans="1:10" ht="15.75" customHeight="1" x14ac:dyDescent="0.25">
      <c r="B1" s="2" t="s">
        <v>0</v>
      </c>
      <c r="C1" s="3"/>
      <c r="D1" s="3"/>
      <c r="E1" s="4"/>
    </row>
    <row r="2" spans="1:10" ht="15.75" customHeight="1" x14ac:dyDescent="0.25">
      <c r="B2" s="7" t="s">
        <v>1</v>
      </c>
    </row>
    <row r="4" spans="1:10" ht="15.75" customHeight="1" x14ac:dyDescent="0.25">
      <c r="A4" s="132" t="s">
        <v>2</v>
      </c>
      <c r="B4" s="132"/>
      <c r="C4" s="132"/>
      <c r="D4" s="132"/>
      <c r="E4" s="132"/>
    </row>
    <row r="5" spans="1:10" ht="15.75" customHeight="1" x14ac:dyDescent="0.25">
      <c r="A5" s="132" t="s">
        <v>271</v>
      </c>
      <c r="B5" s="132"/>
      <c r="C5" s="132"/>
      <c r="D5" s="132"/>
      <c r="E5" s="132"/>
      <c r="G5" s="9"/>
      <c r="H5" s="9"/>
      <c r="I5" s="9"/>
      <c r="J5" s="9"/>
    </row>
    <row r="6" spans="1:10" ht="9" customHeight="1" x14ac:dyDescent="0.25">
      <c r="B6" s="10"/>
      <c r="E6" s="10"/>
    </row>
    <row r="7" spans="1:10" ht="39.200000000000003" customHeight="1" x14ac:dyDescent="0.25">
      <c r="A7" s="33" t="s">
        <v>3</v>
      </c>
      <c r="B7" s="34" t="s">
        <v>4</v>
      </c>
      <c r="C7" s="34" t="s">
        <v>5</v>
      </c>
      <c r="D7" s="35" t="s">
        <v>6</v>
      </c>
      <c r="E7" s="34" t="s">
        <v>7</v>
      </c>
    </row>
    <row r="8" spans="1:10" ht="15.75" customHeight="1" x14ac:dyDescent="0.25">
      <c r="A8" s="47" t="s">
        <v>8</v>
      </c>
      <c r="B8" s="48" t="s">
        <v>9</v>
      </c>
      <c r="C8" s="49">
        <v>6279</v>
      </c>
      <c r="D8" s="49">
        <v>26243</v>
      </c>
      <c r="E8" s="31">
        <f t="shared" ref="E8:E71" si="0">IF(AND(C8&gt;0,D8&gt;0),C8/D8,0)</f>
        <v>0.2392638036809816</v>
      </c>
      <c r="G8" s="11"/>
      <c r="H8" s="11"/>
    </row>
    <row r="9" spans="1:10" ht="15.75" customHeight="1" x14ac:dyDescent="0.25">
      <c r="A9" s="50" t="s">
        <v>10</v>
      </c>
      <c r="B9" s="51" t="s">
        <v>11</v>
      </c>
      <c r="C9" s="49">
        <v>1427</v>
      </c>
      <c r="D9" s="49">
        <v>6207</v>
      </c>
      <c r="E9" s="32">
        <f t="shared" si="0"/>
        <v>0.22990172386015789</v>
      </c>
      <c r="G9" s="11"/>
      <c r="H9" s="11"/>
      <c r="I9" s="12"/>
    </row>
    <row r="10" spans="1:10" ht="15.75" customHeight="1" x14ac:dyDescent="0.25">
      <c r="A10" s="50" t="s">
        <v>12</v>
      </c>
      <c r="B10" s="51" t="s">
        <v>13</v>
      </c>
      <c r="C10" s="49">
        <v>473</v>
      </c>
      <c r="D10" s="49">
        <v>1638</v>
      </c>
      <c r="E10" s="32">
        <f t="shared" si="0"/>
        <v>0.28876678876678874</v>
      </c>
      <c r="G10" s="11"/>
      <c r="H10" s="11"/>
    </row>
    <row r="11" spans="1:10" ht="15.75" customHeight="1" x14ac:dyDescent="0.25">
      <c r="A11" s="50" t="s">
        <v>14</v>
      </c>
      <c r="B11" s="51" t="s">
        <v>15</v>
      </c>
      <c r="C11" s="49">
        <v>1449</v>
      </c>
      <c r="D11" s="49">
        <v>4282</v>
      </c>
      <c r="E11" s="32">
        <f t="shared" si="0"/>
        <v>0.33839327417094817</v>
      </c>
      <c r="G11" s="11"/>
      <c r="H11" s="11"/>
      <c r="I11" s="13"/>
    </row>
    <row r="12" spans="1:10" ht="15.75" customHeight="1" x14ac:dyDescent="0.25">
      <c r="A12" s="50" t="s">
        <v>16</v>
      </c>
      <c r="B12" s="51" t="s">
        <v>17</v>
      </c>
      <c r="C12" s="49">
        <v>1044</v>
      </c>
      <c r="D12" s="49">
        <v>3763</v>
      </c>
      <c r="E12" s="32">
        <f t="shared" si="0"/>
        <v>0.27743821419080522</v>
      </c>
      <c r="G12" s="11"/>
      <c r="H12" s="11"/>
    </row>
    <row r="13" spans="1:10" ht="15.75" customHeight="1" x14ac:dyDescent="0.25">
      <c r="A13" s="50" t="s">
        <v>18</v>
      </c>
      <c r="B13" s="51" t="s">
        <v>19</v>
      </c>
      <c r="C13" s="49">
        <v>577</v>
      </c>
      <c r="D13" s="49">
        <v>2219</v>
      </c>
      <c r="E13" s="32">
        <f t="shared" si="0"/>
        <v>0.26002703920684994</v>
      </c>
      <c r="G13" s="11"/>
      <c r="H13" s="11"/>
    </row>
    <row r="14" spans="1:10" ht="15.75" customHeight="1" x14ac:dyDescent="0.25">
      <c r="A14" s="50" t="s">
        <v>20</v>
      </c>
      <c r="B14" s="51" t="s">
        <v>21</v>
      </c>
      <c r="C14" s="49">
        <v>2469</v>
      </c>
      <c r="D14" s="49">
        <v>7644</v>
      </c>
      <c r="E14" s="32">
        <f t="shared" si="0"/>
        <v>0.32299843014128726</v>
      </c>
      <c r="G14" s="11"/>
      <c r="H14" s="11"/>
    </row>
    <row r="15" spans="1:10" ht="15.75" customHeight="1" x14ac:dyDescent="0.25">
      <c r="A15" s="50" t="s">
        <v>22</v>
      </c>
      <c r="B15" s="51" t="s">
        <v>23</v>
      </c>
      <c r="C15" s="49">
        <v>982</v>
      </c>
      <c r="D15" s="49">
        <v>3150</v>
      </c>
      <c r="E15" s="32">
        <f t="shared" si="0"/>
        <v>0.31174603174603177</v>
      </c>
      <c r="G15" s="11"/>
      <c r="H15" s="11"/>
    </row>
    <row r="16" spans="1:10" ht="15.75" customHeight="1" x14ac:dyDescent="0.25">
      <c r="A16" s="50" t="s">
        <v>24</v>
      </c>
      <c r="B16" s="51" t="s">
        <v>25</v>
      </c>
      <c r="C16" s="49">
        <v>1762</v>
      </c>
      <c r="D16" s="49">
        <v>5908</v>
      </c>
      <c r="E16" s="32">
        <f t="shared" si="0"/>
        <v>0.29823967501692622</v>
      </c>
      <c r="G16" s="11"/>
      <c r="H16" s="11"/>
    </row>
    <row r="17" spans="1:8" ht="15.75" customHeight="1" x14ac:dyDescent="0.25">
      <c r="A17" s="50" t="s">
        <v>26</v>
      </c>
      <c r="B17" s="51" t="s">
        <v>27</v>
      </c>
      <c r="C17" s="49">
        <v>3795</v>
      </c>
      <c r="D17" s="49">
        <v>14596</v>
      </c>
      <c r="E17" s="32">
        <f t="shared" si="0"/>
        <v>0.26000274047684296</v>
      </c>
      <c r="G17" s="11"/>
      <c r="H17" s="11"/>
    </row>
    <row r="18" spans="1:8" ht="15.75" customHeight="1" x14ac:dyDescent="0.25">
      <c r="A18" s="50" t="s">
        <v>28</v>
      </c>
      <c r="B18" s="51" t="s">
        <v>29</v>
      </c>
      <c r="C18" s="49">
        <v>6467</v>
      </c>
      <c r="D18" s="49">
        <v>31207</v>
      </c>
      <c r="E18" s="32">
        <f t="shared" si="0"/>
        <v>0.20722914730669401</v>
      </c>
      <c r="G18" s="11"/>
      <c r="H18" s="11"/>
    </row>
    <row r="19" spans="1:8" ht="15.75" customHeight="1" x14ac:dyDescent="0.25">
      <c r="A19" s="50" t="s">
        <v>30</v>
      </c>
      <c r="B19" s="51" t="s">
        <v>31</v>
      </c>
      <c r="C19" s="49">
        <v>1639</v>
      </c>
      <c r="D19" s="49">
        <v>4403</v>
      </c>
      <c r="E19" s="32">
        <f t="shared" si="0"/>
        <v>0.37224619577560752</v>
      </c>
      <c r="G19" s="11"/>
      <c r="H19" s="11"/>
    </row>
    <row r="20" spans="1:8" ht="15.75" customHeight="1" x14ac:dyDescent="0.25">
      <c r="A20" s="50" t="s">
        <v>32</v>
      </c>
      <c r="B20" s="51" t="s">
        <v>33</v>
      </c>
      <c r="C20" s="49">
        <v>3797</v>
      </c>
      <c r="D20" s="49">
        <v>15048</v>
      </c>
      <c r="E20" s="32">
        <f t="shared" si="0"/>
        <v>0.25232589048378523</v>
      </c>
      <c r="G20" s="11"/>
      <c r="H20" s="11"/>
    </row>
    <row r="21" spans="1:8" ht="15.75" customHeight="1" x14ac:dyDescent="0.25">
      <c r="A21" s="50" t="s">
        <v>34</v>
      </c>
      <c r="B21" s="51" t="s">
        <v>35</v>
      </c>
      <c r="C21" s="49">
        <v>4714</v>
      </c>
      <c r="D21" s="49">
        <v>32282</v>
      </c>
      <c r="E21" s="32">
        <f t="shared" si="0"/>
        <v>0.1460256489684654</v>
      </c>
      <c r="G21" s="11"/>
      <c r="H21" s="11"/>
    </row>
    <row r="22" spans="1:8" ht="15.75" customHeight="1" x14ac:dyDescent="0.25">
      <c r="A22" s="50" t="s">
        <v>36</v>
      </c>
      <c r="B22" s="51" t="s">
        <v>37</v>
      </c>
      <c r="C22" s="49">
        <v>1614</v>
      </c>
      <c r="D22" s="49">
        <v>5505</v>
      </c>
      <c r="E22" s="32">
        <f t="shared" si="0"/>
        <v>0.29318801089918256</v>
      </c>
      <c r="G22" s="11"/>
      <c r="H22" s="11"/>
    </row>
    <row r="23" spans="1:8" ht="15.75" customHeight="1" x14ac:dyDescent="0.25">
      <c r="A23" s="50" t="s">
        <v>38</v>
      </c>
      <c r="B23" s="51" t="s">
        <v>39</v>
      </c>
      <c r="C23" s="49">
        <v>3508</v>
      </c>
      <c r="D23" s="49">
        <v>13764</v>
      </c>
      <c r="E23" s="32">
        <f t="shared" si="0"/>
        <v>0.25486777099680324</v>
      </c>
      <c r="G23" s="11"/>
      <c r="H23" s="11"/>
    </row>
    <row r="24" spans="1:8" ht="15.75" customHeight="1" x14ac:dyDescent="0.25">
      <c r="A24" s="50" t="s">
        <v>40</v>
      </c>
      <c r="B24" s="51" t="s">
        <v>41</v>
      </c>
      <c r="C24" s="49">
        <v>245</v>
      </c>
      <c r="D24" s="49">
        <v>1958</v>
      </c>
      <c r="E24" s="32">
        <f t="shared" si="0"/>
        <v>0.12512768130745658</v>
      </c>
      <c r="G24" s="11"/>
      <c r="H24" s="11"/>
    </row>
    <row r="25" spans="1:8" ht="15.75" customHeight="1" x14ac:dyDescent="0.25">
      <c r="A25" s="50" t="s">
        <v>42</v>
      </c>
      <c r="B25" s="51" t="s">
        <v>43</v>
      </c>
      <c r="C25" s="49">
        <v>2153</v>
      </c>
      <c r="D25" s="49">
        <v>9428</v>
      </c>
      <c r="E25" s="32">
        <f t="shared" si="0"/>
        <v>0.22836232498939329</v>
      </c>
      <c r="G25" s="11"/>
      <c r="H25" s="11"/>
    </row>
    <row r="26" spans="1:8" ht="15.75" customHeight="1" x14ac:dyDescent="0.25">
      <c r="A26" s="50" t="s">
        <v>44</v>
      </c>
      <c r="B26" s="51" t="s">
        <v>45</v>
      </c>
      <c r="C26" s="49">
        <v>926</v>
      </c>
      <c r="D26" s="49">
        <v>3564</v>
      </c>
      <c r="E26" s="32">
        <f t="shared" si="0"/>
        <v>0.25982042648709314</v>
      </c>
      <c r="G26" s="11"/>
      <c r="H26" s="11"/>
    </row>
    <row r="27" spans="1:8" ht="15.75" customHeight="1" x14ac:dyDescent="0.25">
      <c r="A27" s="50" t="s">
        <v>46</v>
      </c>
      <c r="B27" s="51" t="s">
        <v>47</v>
      </c>
      <c r="C27" s="49">
        <v>3243</v>
      </c>
      <c r="D27" s="49">
        <v>18846</v>
      </c>
      <c r="E27" s="32">
        <f t="shared" si="0"/>
        <v>0.17207895574657753</v>
      </c>
      <c r="G27" s="11"/>
      <c r="H27" s="11"/>
    </row>
    <row r="28" spans="1:8" ht="15.75" customHeight="1" x14ac:dyDescent="0.25">
      <c r="A28" s="50" t="s">
        <v>48</v>
      </c>
      <c r="B28" s="51" t="s">
        <v>49</v>
      </c>
      <c r="C28" s="49">
        <v>1277</v>
      </c>
      <c r="D28" s="49">
        <v>4930</v>
      </c>
      <c r="E28" s="32">
        <f t="shared" si="0"/>
        <v>0.25902636916835697</v>
      </c>
      <c r="G28" s="11"/>
      <c r="H28" s="11"/>
    </row>
    <row r="29" spans="1:8" ht="15.75" customHeight="1" x14ac:dyDescent="0.25">
      <c r="A29" s="50" t="s">
        <v>50</v>
      </c>
      <c r="B29" s="51" t="s">
        <v>51</v>
      </c>
      <c r="C29" s="49">
        <v>709</v>
      </c>
      <c r="D29" s="49">
        <v>3035</v>
      </c>
      <c r="E29" s="32">
        <f t="shared" si="0"/>
        <v>0.23360790774299836</v>
      </c>
      <c r="G29" s="11"/>
      <c r="H29" s="11"/>
    </row>
    <row r="30" spans="1:8" ht="15.75" customHeight="1" x14ac:dyDescent="0.25">
      <c r="A30" s="50" t="s">
        <v>52</v>
      </c>
      <c r="B30" s="51" t="s">
        <v>53</v>
      </c>
      <c r="C30" s="49">
        <v>1815</v>
      </c>
      <c r="D30" s="49">
        <v>10144</v>
      </c>
      <c r="E30" s="32">
        <f t="shared" si="0"/>
        <v>0.17892350157728706</v>
      </c>
      <c r="G30" s="11"/>
      <c r="H30" s="11"/>
    </row>
    <row r="31" spans="1:8" ht="15.75" customHeight="1" x14ac:dyDescent="0.25">
      <c r="A31" s="50" t="s">
        <v>54</v>
      </c>
      <c r="B31" s="51" t="s">
        <v>55</v>
      </c>
      <c r="C31" s="49">
        <v>1095</v>
      </c>
      <c r="D31" s="49">
        <v>3808</v>
      </c>
      <c r="E31" s="32">
        <f t="shared" si="0"/>
        <v>0.28755252100840334</v>
      </c>
      <c r="G31" s="11"/>
      <c r="H31" s="11"/>
    </row>
    <row r="32" spans="1:8" ht="15.75" customHeight="1" x14ac:dyDescent="0.25">
      <c r="A32" s="50" t="s">
        <v>56</v>
      </c>
      <c r="B32" s="52" t="s">
        <v>57</v>
      </c>
      <c r="C32" s="49">
        <v>820</v>
      </c>
      <c r="D32" s="49">
        <v>2415</v>
      </c>
      <c r="E32" s="32">
        <f t="shared" si="0"/>
        <v>0.33954451345755693</v>
      </c>
      <c r="G32" s="11"/>
      <c r="H32" s="11"/>
    </row>
    <row r="33" spans="1:8" ht="15.75" customHeight="1" x14ac:dyDescent="0.25">
      <c r="A33" s="50" t="s">
        <v>58</v>
      </c>
      <c r="B33" s="51" t="s">
        <v>59</v>
      </c>
      <c r="C33" s="49">
        <v>451</v>
      </c>
      <c r="D33" s="49">
        <v>1508</v>
      </c>
      <c r="E33" s="32">
        <f t="shared" si="0"/>
        <v>0.29907161803713528</v>
      </c>
      <c r="G33" s="11"/>
      <c r="H33" s="11"/>
    </row>
    <row r="34" spans="1:8" ht="15.75" customHeight="1" x14ac:dyDescent="0.25">
      <c r="A34" s="50" t="s">
        <v>60</v>
      </c>
      <c r="B34" s="51" t="s">
        <v>61</v>
      </c>
      <c r="C34" s="49">
        <v>4792</v>
      </c>
      <c r="D34" s="49">
        <v>16708</v>
      </c>
      <c r="E34" s="32">
        <f t="shared" si="0"/>
        <v>0.28680871438831695</v>
      </c>
      <c r="G34" s="11"/>
      <c r="H34" s="11"/>
    </row>
    <row r="35" spans="1:8" ht="15.75" customHeight="1" x14ac:dyDescent="0.25">
      <c r="A35" s="50" t="s">
        <v>62</v>
      </c>
      <c r="B35" s="51" t="s">
        <v>63</v>
      </c>
      <c r="C35" s="49">
        <v>2528</v>
      </c>
      <c r="D35" s="49">
        <v>7452</v>
      </c>
      <c r="E35" s="32">
        <f t="shared" si="0"/>
        <v>0.33923778851315084</v>
      </c>
      <c r="G35" s="11"/>
      <c r="H35" s="11"/>
    </row>
    <row r="36" spans="1:8" ht="15.75" customHeight="1" x14ac:dyDescent="0.25">
      <c r="A36" s="50" t="s">
        <v>64</v>
      </c>
      <c r="B36" s="51" t="s">
        <v>65</v>
      </c>
      <c r="C36" s="49">
        <v>904</v>
      </c>
      <c r="D36" s="49">
        <v>2487</v>
      </c>
      <c r="E36" s="32">
        <f t="shared" si="0"/>
        <v>0.36349014877362285</v>
      </c>
      <c r="G36" s="11"/>
      <c r="H36" s="11"/>
    </row>
    <row r="37" spans="1:8" ht="15.75" customHeight="1" x14ac:dyDescent="0.25">
      <c r="A37" s="50" t="s">
        <v>66</v>
      </c>
      <c r="B37" s="51" t="s">
        <v>67</v>
      </c>
      <c r="C37" s="49">
        <v>3965</v>
      </c>
      <c r="D37" s="49">
        <v>16476</v>
      </c>
      <c r="E37" s="32">
        <f t="shared" si="0"/>
        <v>0.24065307113377032</v>
      </c>
      <c r="G37" s="11"/>
      <c r="H37" s="11"/>
    </row>
    <row r="38" spans="1:8" ht="15.75" customHeight="1" x14ac:dyDescent="0.25">
      <c r="A38" s="50" t="s">
        <v>68</v>
      </c>
      <c r="B38" s="51" t="s">
        <v>69</v>
      </c>
      <c r="C38" s="49">
        <v>14220</v>
      </c>
      <c r="D38" s="49">
        <v>55198</v>
      </c>
      <c r="E38" s="32">
        <f t="shared" si="0"/>
        <v>0.25761802963875502</v>
      </c>
      <c r="G38" s="11"/>
      <c r="H38" s="11"/>
    </row>
    <row r="39" spans="1:8" ht="15.75" customHeight="1" x14ac:dyDescent="0.25">
      <c r="A39" s="50" t="s">
        <v>70</v>
      </c>
      <c r="B39" s="51" t="s">
        <v>71</v>
      </c>
      <c r="C39" s="49">
        <v>654</v>
      </c>
      <c r="D39" s="49">
        <v>4252</v>
      </c>
      <c r="E39" s="32">
        <f t="shared" si="0"/>
        <v>0.15380997177798683</v>
      </c>
      <c r="G39" s="11"/>
      <c r="H39" s="11"/>
    </row>
    <row r="40" spans="1:8" ht="15.75" customHeight="1" x14ac:dyDescent="0.25">
      <c r="A40" s="50" t="s">
        <v>72</v>
      </c>
      <c r="B40" s="51" t="s">
        <v>73</v>
      </c>
      <c r="C40" s="49">
        <v>893</v>
      </c>
      <c r="D40" s="49">
        <v>4936</v>
      </c>
      <c r="E40" s="32">
        <f t="shared" si="0"/>
        <v>0.18091572123176661</v>
      </c>
      <c r="G40" s="11"/>
      <c r="H40" s="11"/>
    </row>
    <row r="41" spans="1:8" ht="15.75" customHeight="1" x14ac:dyDescent="0.25">
      <c r="A41" s="50" t="s">
        <v>74</v>
      </c>
      <c r="B41" s="51" t="s">
        <v>75</v>
      </c>
      <c r="C41" s="49">
        <v>3270</v>
      </c>
      <c r="D41" s="49">
        <v>22707</v>
      </c>
      <c r="E41" s="32">
        <f t="shared" si="0"/>
        <v>0.14400845554234376</v>
      </c>
      <c r="G41" s="11"/>
      <c r="H41" s="11"/>
    </row>
    <row r="42" spans="1:8" ht="15.75" customHeight="1" x14ac:dyDescent="0.25">
      <c r="A42" s="50" t="s">
        <v>76</v>
      </c>
      <c r="B42" s="51" t="s">
        <v>77</v>
      </c>
      <c r="C42" s="49">
        <v>1116</v>
      </c>
      <c r="D42" s="49">
        <v>3325</v>
      </c>
      <c r="E42" s="32">
        <f t="shared" si="0"/>
        <v>0.3356390977443609</v>
      </c>
      <c r="G42" s="11"/>
      <c r="H42" s="11"/>
    </row>
    <row r="43" spans="1:8" ht="15.75" customHeight="1" x14ac:dyDescent="0.25">
      <c r="A43" s="50" t="s">
        <v>78</v>
      </c>
      <c r="B43" s="51" t="s">
        <v>79</v>
      </c>
      <c r="C43" s="49">
        <v>1112</v>
      </c>
      <c r="D43" s="49">
        <v>2630</v>
      </c>
      <c r="E43" s="32">
        <f t="shared" si="0"/>
        <v>0.42281368821292775</v>
      </c>
      <c r="G43" s="11"/>
      <c r="H43" s="11"/>
    </row>
    <row r="44" spans="1:8" ht="15.75" customHeight="1" x14ac:dyDescent="0.25">
      <c r="A44" s="50" t="s">
        <v>80</v>
      </c>
      <c r="B44" s="51" t="s">
        <v>81</v>
      </c>
      <c r="C44" s="49">
        <v>1169</v>
      </c>
      <c r="D44" s="49">
        <v>7309</v>
      </c>
      <c r="E44" s="32">
        <f t="shared" si="0"/>
        <v>0.15993980024627172</v>
      </c>
      <c r="G44" s="11"/>
      <c r="H44" s="11"/>
    </row>
    <row r="45" spans="1:8" ht="15.75" customHeight="1" x14ac:dyDescent="0.25">
      <c r="A45" s="50" t="s">
        <v>82</v>
      </c>
      <c r="B45" s="51" t="s">
        <v>83</v>
      </c>
      <c r="C45" s="49">
        <v>2999</v>
      </c>
      <c r="D45" s="49">
        <v>10783</v>
      </c>
      <c r="E45" s="32">
        <f t="shared" si="0"/>
        <v>0.27812297134378189</v>
      </c>
      <c r="G45" s="11"/>
      <c r="H45" s="11"/>
    </row>
    <row r="46" spans="1:8" ht="15.75" customHeight="1" x14ac:dyDescent="0.25">
      <c r="A46" s="50" t="s">
        <v>84</v>
      </c>
      <c r="B46" s="51" t="s">
        <v>85</v>
      </c>
      <c r="C46" s="49">
        <v>10850</v>
      </c>
      <c r="D46" s="49">
        <v>41434</v>
      </c>
      <c r="E46" s="32">
        <f t="shared" si="0"/>
        <v>0.26186223874113046</v>
      </c>
      <c r="G46" s="11"/>
      <c r="H46" s="11"/>
    </row>
    <row r="47" spans="1:8" ht="15.75" customHeight="1" x14ac:dyDescent="0.25">
      <c r="A47" s="50" t="s">
        <v>86</v>
      </c>
      <c r="B47" s="51" t="s">
        <v>87</v>
      </c>
      <c r="C47" s="49">
        <v>2409</v>
      </c>
      <c r="D47" s="49">
        <v>7761</v>
      </c>
      <c r="E47" s="32">
        <f t="shared" si="0"/>
        <v>0.31039814456899883</v>
      </c>
      <c r="G47" s="11"/>
      <c r="H47" s="11"/>
    </row>
    <row r="48" spans="1:8" ht="15.75" customHeight="1" x14ac:dyDescent="0.25">
      <c r="A48" s="50" t="s">
        <v>88</v>
      </c>
      <c r="B48" s="51" t="s">
        <v>89</v>
      </c>
      <c r="C48" s="49">
        <v>15089</v>
      </c>
      <c r="D48" s="49">
        <v>61770</v>
      </c>
      <c r="E48" s="32">
        <f t="shared" si="0"/>
        <v>0.24427715719604987</v>
      </c>
      <c r="G48" s="11"/>
      <c r="H48" s="11"/>
    </row>
    <row r="49" spans="1:8" ht="15.75" customHeight="1" x14ac:dyDescent="0.25">
      <c r="A49" s="50" t="s">
        <v>90</v>
      </c>
      <c r="B49" s="51" t="s">
        <v>91</v>
      </c>
      <c r="C49" s="49">
        <v>2293</v>
      </c>
      <c r="D49" s="49">
        <v>10950</v>
      </c>
      <c r="E49" s="32">
        <f t="shared" si="0"/>
        <v>0.20940639269406391</v>
      </c>
      <c r="G49" s="11"/>
      <c r="H49" s="11"/>
    </row>
    <row r="50" spans="1:8" ht="15.75" customHeight="1" x14ac:dyDescent="0.25">
      <c r="A50" s="50" t="s">
        <v>92</v>
      </c>
      <c r="B50" s="51" t="s">
        <v>93</v>
      </c>
      <c r="C50" s="49">
        <v>7454</v>
      </c>
      <c r="D50" s="49">
        <v>35815</v>
      </c>
      <c r="E50" s="32">
        <f t="shared" si="0"/>
        <v>0.20812508725394388</v>
      </c>
      <c r="G50" s="11"/>
      <c r="H50" s="11"/>
    </row>
    <row r="51" spans="1:8" ht="15.75" customHeight="1" x14ac:dyDescent="0.25">
      <c r="A51" s="50" t="s">
        <v>94</v>
      </c>
      <c r="B51" s="51" t="s">
        <v>95</v>
      </c>
      <c r="C51" s="49">
        <v>429</v>
      </c>
      <c r="D51" s="49">
        <v>2143</v>
      </c>
      <c r="E51" s="32">
        <f t="shared" si="0"/>
        <v>0.20018665422305179</v>
      </c>
      <c r="G51" s="11"/>
      <c r="H51" s="11"/>
    </row>
    <row r="52" spans="1:8" ht="15.75" customHeight="1" x14ac:dyDescent="0.25">
      <c r="A52" s="50" t="s">
        <v>96</v>
      </c>
      <c r="B52" s="51" t="s">
        <v>97</v>
      </c>
      <c r="C52" s="49">
        <v>448</v>
      </c>
      <c r="D52" s="49">
        <v>1410</v>
      </c>
      <c r="E52" s="32">
        <f t="shared" si="0"/>
        <v>0.31773049645390072</v>
      </c>
      <c r="G52" s="11"/>
      <c r="H52" s="11"/>
    </row>
    <row r="53" spans="1:8" ht="15.75" customHeight="1" x14ac:dyDescent="0.25">
      <c r="A53" s="50" t="s">
        <v>98</v>
      </c>
      <c r="B53" s="51" t="s">
        <v>99</v>
      </c>
      <c r="C53" s="49">
        <v>1705</v>
      </c>
      <c r="D53" s="49">
        <v>9735</v>
      </c>
      <c r="E53" s="32">
        <f t="shared" si="0"/>
        <v>0.1751412429378531</v>
      </c>
      <c r="G53" s="11"/>
      <c r="H53" s="11"/>
    </row>
    <row r="54" spans="1:8" ht="15.75" customHeight="1" x14ac:dyDescent="0.25">
      <c r="A54" s="50" t="s">
        <v>100</v>
      </c>
      <c r="B54" s="51" t="s">
        <v>101</v>
      </c>
      <c r="C54" s="49">
        <v>1171</v>
      </c>
      <c r="D54" s="49">
        <v>3534</v>
      </c>
      <c r="E54" s="32">
        <f t="shared" si="0"/>
        <v>0.33135257498585174</v>
      </c>
      <c r="G54" s="11"/>
      <c r="H54" s="11"/>
    </row>
    <row r="55" spans="1:8" ht="15.75" customHeight="1" x14ac:dyDescent="0.25">
      <c r="A55" s="50" t="s">
        <v>102</v>
      </c>
      <c r="B55" s="51" t="s">
        <v>103</v>
      </c>
      <c r="C55" s="49">
        <v>18289</v>
      </c>
      <c r="D55" s="49">
        <v>83981</v>
      </c>
      <c r="E55" s="32">
        <f t="shared" si="0"/>
        <v>0.21777544920874961</v>
      </c>
      <c r="G55" s="11"/>
      <c r="H55" s="11"/>
    </row>
    <row r="56" spans="1:8" ht="15.75" customHeight="1" x14ac:dyDescent="0.25">
      <c r="A56" s="50" t="s">
        <v>104</v>
      </c>
      <c r="B56" s="51" t="s">
        <v>105</v>
      </c>
      <c r="C56" s="49">
        <v>1969</v>
      </c>
      <c r="D56" s="49">
        <v>4976</v>
      </c>
      <c r="E56" s="32">
        <f t="shared" si="0"/>
        <v>0.39569935691318325</v>
      </c>
      <c r="G56" s="11"/>
      <c r="H56" s="11"/>
    </row>
    <row r="57" spans="1:8" ht="15.75" customHeight="1" x14ac:dyDescent="0.25">
      <c r="A57" s="50" t="s">
        <v>106</v>
      </c>
      <c r="B57" s="51" t="s">
        <v>107</v>
      </c>
      <c r="C57" s="49">
        <v>777</v>
      </c>
      <c r="D57" s="49">
        <v>2939</v>
      </c>
      <c r="E57" s="32">
        <f t="shared" si="0"/>
        <v>0.26437563797209934</v>
      </c>
      <c r="G57" s="11"/>
      <c r="H57" s="11"/>
    </row>
    <row r="58" spans="1:8" ht="15.75" customHeight="1" x14ac:dyDescent="0.25">
      <c r="A58" s="50" t="s">
        <v>108</v>
      </c>
      <c r="B58" s="51" t="s">
        <v>109</v>
      </c>
      <c r="C58" s="49">
        <v>556</v>
      </c>
      <c r="D58" s="49">
        <v>1245</v>
      </c>
      <c r="E58" s="32">
        <f t="shared" si="0"/>
        <v>0.44658634538152608</v>
      </c>
      <c r="G58" s="11"/>
      <c r="H58" s="11"/>
    </row>
    <row r="59" spans="1:8" ht="15.75" customHeight="1" x14ac:dyDescent="0.25">
      <c r="A59" s="50" t="s">
        <v>110</v>
      </c>
      <c r="B59" s="51" t="s">
        <v>111</v>
      </c>
      <c r="C59" s="49">
        <v>5532</v>
      </c>
      <c r="D59" s="49">
        <v>23411</v>
      </c>
      <c r="E59" s="32">
        <f t="shared" si="0"/>
        <v>0.23629917560121311</v>
      </c>
      <c r="G59" s="11"/>
      <c r="H59" s="11"/>
    </row>
    <row r="60" spans="1:8" ht="15.75" customHeight="1" x14ac:dyDescent="0.25">
      <c r="A60" s="50" t="s">
        <v>112</v>
      </c>
      <c r="B60" s="51" t="s">
        <v>113</v>
      </c>
      <c r="C60" s="49">
        <v>2435</v>
      </c>
      <c r="D60" s="49">
        <v>8380</v>
      </c>
      <c r="E60" s="32">
        <f t="shared" si="0"/>
        <v>0.29057279236276851</v>
      </c>
      <c r="G60" s="11"/>
      <c r="H60" s="11"/>
    </row>
    <row r="61" spans="1:8" ht="15.75" customHeight="1" x14ac:dyDescent="0.25">
      <c r="A61" s="50" t="s">
        <v>114</v>
      </c>
      <c r="B61" s="51" t="s">
        <v>115</v>
      </c>
      <c r="C61" s="49">
        <v>3239</v>
      </c>
      <c r="D61" s="49">
        <v>16049</v>
      </c>
      <c r="E61" s="32">
        <f t="shared" si="0"/>
        <v>0.20181942800174466</v>
      </c>
      <c r="G61" s="11"/>
      <c r="H61" s="11"/>
    </row>
    <row r="62" spans="1:8" ht="15.75" customHeight="1" x14ac:dyDescent="0.25">
      <c r="A62" s="50" t="s">
        <v>116</v>
      </c>
      <c r="B62" s="51" t="s">
        <v>117</v>
      </c>
      <c r="C62" s="49">
        <v>1303</v>
      </c>
      <c r="D62" s="49">
        <v>3790</v>
      </c>
      <c r="E62" s="32">
        <f t="shared" si="0"/>
        <v>0.3437994722955145</v>
      </c>
      <c r="G62" s="11"/>
      <c r="H62" s="11"/>
    </row>
    <row r="63" spans="1:8" ht="15.75" customHeight="1" x14ac:dyDescent="0.25">
      <c r="A63" s="50" t="s">
        <v>118</v>
      </c>
      <c r="B63" s="51" t="s">
        <v>119</v>
      </c>
      <c r="C63" s="49">
        <v>2859</v>
      </c>
      <c r="D63" s="49">
        <v>9998</v>
      </c>
      <c r="E63" s="32">
        <f t="shared" si="0"/>
        <v>0.28595719143828768</v>
      </c>
      <c r="G63" s="11"/>
      <c r="H63" s="11"/>
    </row>
    <row r="64" spans="1:8" ht="15.75" customHeight="1" x14ac:dyDescent="0.25">
      <c r="A64" s="50" t="s">
        <v>120</v>
      </c>
      <c r="B64" s="51" t="s">
        <v>121</v>
      </c>
      <c r="C64" s="49">
        <v>222</v>
      </c>
      <c r="D64" s="49">
        <v>788</v>
      </c>
      <c r="E64" s="32">
        <f t="shared" si="0"/>
        <v>0.28172588832487311</v>
      </c>
      <c r="G64" s="11"/>
      <c r="H64" s="11"/>
    </row>
    <row r="65" spans="1:8" ht="15.75" customHeight="1" x14ac:dyDescent="0.25">
      <c r="A65" s="50" t="s">
        <v>122</v>
      </c>
      <c r="B65" s="51" t="s">
        <v>123</v>
      </c>
      <c r="C65" s="49">
        <v>4393</v>
      </c>
      <c r="D65" s="49">
        <v>25055</v>
      </c>
      <c r="E65" s="32">
        <f t="shared" si="0"/>
        <v>0.17533426461784074</v>
      </c>
      <c r="G65" s="11"/>
      <c r="H65" s="11"/>
    </row>
    <row r="66" spans="1:8" ht="15.75" customHeight="1" x14ac:dyDescent="0.25">
      <c r="A66" s="50" t="s">
        <v>124</v>
      </c>
      <c r="B66" s="51" t="s">
        <v>125</v>
      </c>
      <c r="C66" s="49">
        <v>851</v>
      </c>
      <c r="D66" s="49">
        <v>5515</v>
      </c>
      <c r="E66" s="32">
        <f t="shared" si="0"/>
        <v>0.15430643699002719</v>
      </c>
      <c r="G66" s="11"/>
      <c r="H66" s="11"/>
    </row>
    <row r="67" spans="1:8" ht="15.75" customHeight="1" x14ac:dyDescent="0.25">
      <c r="A67" s="50" t="s">
        <v>126</v>
      </c>
      <c r="B67" s="51" t="s">
        <v>127</v>
      </c>
      <c r="C67" s="49">
        <v>1212</v>
      </c>
      <c r="D67" s="49">
        <v>4235</v>
      </c>
      <c r="E67" s="32">
        <f t="shared" si="0"/>
        <v>0.28618654073199529</v>
      </c>
      <c r="G67" s="11"/>
      <c r="H67" s="11"/>
    </row>
    <row r="68" spans="1:8" ht="15.75" customHeight="1" x14ac:dyDescent="0.25">
      <c r="A68" s="50" t="s">
        <v>128</v>
      </c>
      <c r="B68" s="51" t="s">
        <v>129</v>
      </c>
      <c r="C68" s="49">
        <v>6643</v>
      </c>
      <c r="D68" s="49">
        <v>34888</v>
      </c>
      <c r="E68" s="32">
        <f t="shared" si="0"/>
        <v>0.19040930979133228</v>
      </c>
      <c r="G68" s="11"/>
      <c r="H68" s="11"/>
    </row>
    <row r="69" spans="1:8" ht="15.75" customHeight="1" x14ac:dyDescent="0.25">
      <c r="A69" s="50" t="s">
        <v>130</v>
      </c>
      <c r="B69" s="51" t="s">
        <v>131</v>
      </c>
      <c r="C69" s="49">
        <v>459</v>
      </c>
      <c r="D69" s="49">
        <v>1510</v>
      </c>
      <c r="E69" s="32">
        <f t="shared" si="0"/>
        <v>0.30397350993377481</v>
      </c>
      <c r="G69" s="11"/>
      <c r="H69" s="11"/>
    </row>
    <row r="70" spans="1:8" ht="15.75" customHeight="1" x14ac:dyDescent="0.25">
      <c r="A70" s="50" t="s">
        <v>132</v>
      </c>
      <c r="B70" s="51" t="s">
        <v>133</v>
      </c>
      <c r="C70" s="49">
        <v>3063</v>
      </c>
      <c r="D70" s="49">
        <v>10855</v>
      </c>
      <c r="E70" s="32">
        <f t="shared" si="0"/>
        <v>0.28217411331183784</v>
      </c>
      <c r="G70" s="11"/>
      <c r="H70" s="11"/>
    </row>
    <row r="71" spans="1:8" ht="15.75" customHeight="1" x14ac:dyDescent="0.25">
      <c r="A71" s="50" t="s">
        <v>134</v>
      </c>
      <c r="B71" s="51" t="s">
        <v>135</v>
      </c>
      <c r="C71" s="49">
        <v>3564</v>
      </c>
      <c r="D71" s="49">
        <v>10459</v>
      </c>
      <c r="E71" s="32">
        <f t="shared" si="0"/>
        <v>0.34075915479491348</v>
      </c>
      <c r="G71" s="11"/>
      <c r="H71" s="11"/>
    </row>
    <row r="72" spans="1:8" ht="15.75" customHeight="1" x14ac:dyDescent="0.25">
      <c r="A72" s="50" t="s">
        <v>136</v>
      </c>
      <c r="B72" s="51" t="s">
        <v>137</v>
      </c>
      <c r="C72" s="49">
        <v>2676</v>
      </c>
      <c r="D72" s="49">
        <v>13778</v>
      </c>
      <c r="E72" s="32">
        <f t="shared" ref="E72:E122" si="1">IF(AND(C72&gt;0,D72&gt;0),C72/D72,0)</f>
        <v>0.19422267382784147</v>
      </c>
      <c r="G72" s="11"/>
      <c r="H72" s="11"/>
    </row>
    <row r="73" spans="1:8" ht="15.75" customHeight="1" x14ac:dyDescent="0.25">
      <c r="A73" s="50" t="s">
        <v>138</v>
      </c>
      <c r="B73" s="51" t="s">
        <v>139</v>
      </c>
      <c r="C73" s="49">
        <v>1323</v>
      </c>
      <c r="D73" s="49">
        <v>4772</v>
      </c>
      <c r="E73" s="32">
        <f t="shared" si="1"/>
        <v>0.27724224643755241</v>
      </c>
      <c r="G73" s="11"/>
      <c r="H73" s="11"/>
    </row>
    <row r="74" spans="1:8" ht="15.75" customHeight="1" x14ac:dyDescent="0.25">
      <c r="A74" s="50" t="s">
        <v>140</v>
      </c>
      <c r="B74" s="51" t="s">
        <v>141</v>
      </c>
      <c r="C74" s="49">
        <v>839</v>
      </c>
      <c r="D74" s="49">
        <v>3130</v>
      </c>
      <c r="E74" s="32">
        <f t="shared" si="1"/>
        <v>0.26805111821086264</v>
      </c>
      <c r="G74" s="11"/>
      <c r="H74" s="11"/>
    </row>
    <row r="75" spans="1:8" ht="15.75" customHeight="1" x14ac:dyDescent="0.25">
      <c r="A75" s="50" t="s">
        <v>142</v>
      </c>
      <c r="B75" s="51" t="s">
        <v>143</v>
      </c>
      <c r="C75" s="49">
        <v>1247</v>
      </c>
      <c r="D75" s="49">
        <v>3868</v>
      </c>
      <c r="E75" s="32">
        <f t="shared" si="1"/>
        <v>0.32238883143743535</v>
      </c>
      <c r="G75" s="11"/>
      <c r="H75" s="11"/>
    </row>
    <row r="76" spans="1:8" ht="15.75" customHeight="1" x14ac:dyDescent="0.25">
      <c r="A76" s="50" t="s">
        <v>144</v>
      </c>
      <c r="B76" s="51" t="s">
        <v>145</v>
      </c>
      <c r="C76" s="49">
        <v>2190</v>
      </c>
      <c r="D76" s="49">
        <v>7126</v>
      </c>
      <c r="E76" s="32">
        <f t="shared" si="1"/>
        <v>0.30732528767892225</v>
      </c>
      <c r="G76" s="11"/>
      <c r="H76" s="11"/>
    </row>
    <row r="77" spans="1:8" ht="15.75" customHeight="1" x14ac:dyDescent="0.25">
      <c r="A77" s="50" t="s">
        <v>146</v>
      </c>
      <c r="B77" s="53" t="s">
        <v>147</v>
      </c>
      <c r="C77" s="49">
        <v>36759</v>
      </c>
      <c r="D77" s="49">
        <v>168478</v>
      </c>
      <c r="E77" s="32">
        <f t="shared" si="1"/>
        <v>0.21818278944431915</v>
      </c>
      <c r="G77" s="11"/>
      <c r="H77" s="11"/>
    </row>
    <row r="78" spans="1:8" ht="15.75" customHeight="1" x14ac:dyDescent="0.25">
      <c r="A78" s="50" t="s">
        <v>148</v>
      </c>
      <c r="B78" s="51" t="s">
        <v>149</v>
      </c>
      <c r="C78" s="49">
        <v>590</v>
      </c>
      <c r="D78" s="49">
        <v>2187</v>
      </c>
      <c r="E78" s="32">
        <f t="shared" si="1"/>
        <v>0.26977594878829447</v>
      </c>
      <c r="G78" s="11"/>
      <c r="H78" s="11"/>
    </row>
    <row r="79" spans="1:8" ht="15.75" customHeight="1" x14ac:dyDescent="0.25">
      <c r="A79" s="50" t="s">
        <v>150</v>
      </c>
      <c r="B79" s="51" t="s">
        <v>151</v>
      </c>
      <c r="C79" s="49">
        <v>1744</v>
      </c>
      <c r="D79" s="49">
        <v>4951</v>
      </c>
      <c r="E79" s="32">
        <f t="shared" si="1"/>
        <v>0.35225207028883054</v>
      </c>
      <c r="G79" s="11"/>
      <c r="H79" s="11"/>
    </row>
    <row r="80" spans="1:8" ht="15.75" customHeight="1" x14ac:dyDescent="0.25">
      <c r="A80" s="50" t="s">
        <v>152</v>
      </c>
      <c r="B80" s="51" t="s">
        <v>153</v>
      </c>
      <c r="C80" s="49">
        <v>2809</v>
      </c>
      <c r="D80" s="49">
        <v>14189</v>
      </c>
      <c r="E80" s="32">
        <f t="shared" si="1"/>
        <v>0.19797025865106774</v>
      </c>
      <c r="G80" s="11"/>
      <c r="H80" s="11"/>
    </row>
    <row r="81" spans="1:8" ht="15.75" customHeight="1" x14ac:dyDescent="0.25">
      <c r="A81" s="50" t="s">
        <v>154</v>
      </c>
      <c r="B81" s="51" t="s">
        <v>155</v>
      </c>
      <c r="C81" s="49">
        <v>5503</v>
      </c>
      <c r="D81" s="49">
        <v>18853</v>
      </c>
      <c r="E81" s="32">
        <f t="shared" si="1"/>
        <v>0.29188988489895507</v>
      </c>
      <c r="G81" s="11"/>
      <c r="H81" s="11"/>
    </row>
    <row r="82" spans="1:8" ht="15.75" customHeight="1" x14ac:dyDescent="0.25">
      <c r="A82" s="50" t="s">
        <v>156</v>
      </c>
      <c r="B82" s="51" t="s">
        <v>157</v>
      </c>
      <c r="C82" s="49">
        <v>6473</v>
      </c>
      <c r="D82" s="49">
        <v>29015</v>
      </c>
      <c r="E82" s="32">
        <f t="shared" si="1"/>
        <v>0.22309150439427883</v>
      </c>
      <c r="G82" s="11"/>
      <c r="H82" s="11"/>
    </row>
    <row r="83" spans="1:8" ht="15.75" customHeight="1" x14ac:dyDescent="0.25">
      <c r="A83" s="50" t="s">
        <v>158</v>
      </c>
      <c r="B83" s="51" t="s">
        <v>159</v>
      </c>
      <c r="C83" s="49">
        <v>1195</v>
      </c>
      <c r="D83" s="49">
        <v>3308</v>
      </c>
      <c r="E83" s="32">
        <f t="shared" si="1"/>
        <v>0.36124546553808951</v>
      </c>
      <c r="G83" s="11"/>
      <c r="H83" s="11"/>
    </row>
    <row r="84" spans="1:8" ht="15.75" customHeight="1" x14ac:dyDescent="0.25">
      <c r="A84" s="50" t="s">
        <v>160</v>
      </c>
      <c r="B84" s="51" t="s">
        <v>161</v>
      </c>
      <c r="C84" s="49">
        <v>5551</v>
      </c>
      <c r="D84" s="49">
        <v>24802</v>
      </c>
      <c r="E84" s="32">
        <f t="shared" si="1"/>
        <v>0.22381259575840659</v>
      </c>
      <c r="G84" s="11"/>
      <c r="H84" s="11"/>
    </row>
    <row r="85" spans="1:8" ht="15.75" customHeight="1" x14ac:dyDescent="0.25">
      <c r="A85" s="50" t="s">
        <v>162</v>
      </c>
      <c r="B85" s="51" t="s">
        <v>163</v>
      </c>
      <c r="C85" s="49">
        <v>1536</v>
      </c>
      <c r="D85" s="49">
        <v>8662</v>
      </c>
      <c r="E85" s="32">
        <f t="shared" si="1"/>
        <v>0.17732625259755253</v>
      </c>
      <c r="G85" s="11"/>
      <c r="H85" s="11"/>
    </row>
    <row r="86" spans="1:8" ht="15.75" customHeight="1" x14ac:dyDescent="0.25">
      <c r="A86" s="50" t="s">
        <v>164</v>
      </c>
      <c r="B86" s="51" t="s">
        <v>165</v>
      </c>
      <c r="C86" s="49">
        <v>1552</v>
      </c>
      <c r="D86" s="49">
        <v>12447</v>
      </c>
      <c r="E86" s="32">
        <f t="shared" si="1"/>
        <v>0.12468868000321362</v>
      </c>
      <c r="G86" s="11"/>
      <c r="H86" s="11"/>
    </row>
    <row r="87" spans="1:8" ht="15.75" customHeight="1" x14ac:dyDescent="0.25">
      <c r="A87" s="50" t="s">
        <v>166</v>
      </c>
      <c r="B87" s="51" t="s">
        <v>167</v>
      </c>
      <c r="C87" s="49">
        <v>534</v>
      </c>
      <c r="D87" s="49">
        <v>1771</v>
      </c>
      <c r="E87" s="32">
        <f t="shared" si="1"/>
        <v>0.30152456239412762</v>
      </c>
      <c r="G87" s="11"/>
      <c r="H87" s="11"/>
    </row>
    <row r="88" spans="1:8" ht="15.75" customHeight="1" x14ac:dyDescent="0.25">
      <c r="A88" s="50" t="s">
        <v>168</v>
      </c>
      <c r="B88" s="51" t="s">
        <v>169</v>
      </c>
      <c r="C88" s="49">
        <v>1642</v>
      </c>
      <c r="D88" s="49">
        <v>6398</v>
      </c>
      <c r="E88" s="32">
        <f t="shared" si="1"/>
        <v>0.25664270084401375</v>
      </c>
      <c r="G88" s="11"/>
      <c r="H88" s="11"/>
    </row>
    <row r="89" spans="1:8" ht="15.75" customHeight="1" x14ac:dyDescent="0.25">
      <c r="A89" s="50" t="s">
        <v>170</v>
      </c>
      <c r="B89" s="51" t="s">
        <v>171</v>
      </c>
      <c r="C89" s="49">
        <v>2210</v>
      </c>
      <c r="D89" s="49">
        <v>8906</v>
      </c>
      <c r="E89" s="32">
        <f t="shared" si="1"/>
        <v>0.2481473164158994</v>
      </c>
      <c r="G89" s="11"/>
      <c r="H89" s="11"/>
    </row>
    <row r="90" spans="1:8" ht="15.75" customHeight="1" x14ac:dyDescent="0.25">
      <c r="A90" s="50" t="s">
        <v>172</v>
      </c>
      <c r="B90" s="51" t="s">
        <v>173</v>
      </c>
      <c r="C90" s="49">
        <v>561</v>
      </c>
      <c r="D90" s="49">
        <v>2012</v>
      </c>
      <c r="E90" s="32">
        <f t="shared" si="1"/>
        <v>0.27882703777335982</v>
      </c>
      <c r="G90" s="11"/>
      <c r="H90" s="11"/>
    </row>
    <row r="91" spans="1:8" ht="15.75" customHeight="1" x14ac:dyDescent="0.25">
      <c r="A91" s="50" t="s">
        <v>174</v>
      </c>
      <c r="B91" s="51" t="s">
        <v>175</v>
      </c>
      <c r="C91" s="49">
        <v>1497</v>
      </c>
      <c r="D91" s="49">
        <v>6730</v>
      </c>
      <c r="E91" s="32">
        <f t="shared" si="1"/>
        <v>0.22243684992570578</v>
      </c>
      <c r="G91" s="11"/>
      <c r="H91" s="11"/>
    </row>
    <row r="92" spans="1:8" ht="15.75" customHeight="1" x14ac:dyDescent="0.25">
      <c r="A92" s="50" t="s">
        <v>176</v>
      </c>
      <c r="B92" s="51" t="s">
        <v>177</v>
      </c>
      <c r="C92" s="49">
        <v>7079</v>
      </c>
      <c r="D92" s="49">
        <v>26723</v>
      </c>
      <c r="E92" s="32">
        <f t="shared" si="1"/>
        <v>0.2649028926392995</v>
      </c>
      <c r="G92" s="11"/>
      <c r="H92" s="11"/>
    </row>
    <row r="93" spans="1:8" ht="15.75" customHeight="1" x14ac:dyDescent="0.25">
      <c r="A93" s="50" t="s">
        <v>178</v>
      </c>
      <c r="B93" s="51" t="s">
        <v>179</v>
      </c>
      <c r="C93" s="49">
        <v>653</v>
      </c>
      <c r="D93" s="49">
        <v>2909</v>
      </c>
      <c r="E93" s="32">
        <f t="shared" si="1"/>
        <v>0.22447576486765211</v>
      </c>
      <c r="G93" s="11"/>
      <c r="H93" s="11"/>
    </row>
    <row r="94" spans="1:8" ht="15.75" customHeight="1" x14ac:dyDescent="0.25">
      <c r="A94" s="50" t="s">
        <v>180</v>
      </c>
      <c r="B94" s="51" t="s">
        <v>181</v>
      </c>
      <c r="C94" s="49">
        <v>4038</v>
      </c>
      <c r="D94" s="49">
        <v>20762</v>
      </c>
      <c r="E94" s="32">
        <f t="shared" si="1"/>
        <v>0.19448993353241498</v>
      </c>
      <c r="G94" s="11"/>
      <c r="H94" s="11"/>
    </row>
    <row r="95" spans="1:8" ht="15.75" customHeight="1" x14ac:dyDescent="0.25">
      <c r="A95" s="50" t="s">
        <v>182</v>
      </c>
      <c r="B95" s="51" t="s">
        <v>183</v>
      </c>
      <c r="C95" s="49">
        <v>1489</v>
      </c>
      <c r="D95" s="49">
        <v>4937</v>
      </c>
      <c r="E95" s="32">
        <f t="shared" si="1"/>
        <v>0.30160016204172574</v>
      </c>
      <c r="G95" s="11"/>
      <c r="H95" s="11"/>
    </row>
    <row r="96" spans="1:8" ht="15.75" customHeight="1" x14ac:dyDescent="0.25">
      <c r="A96" s="50" t="s">
        <v>184</v>
      </c>
      <c r="B96" s="51" t="s">
        <v>185</v>
      </c>
      <c r="C96" s="49">
        <v>2826</v>
      </c>
      <c r="D96" s="49">
        <v>8325</v>
      </c>
      <c r="E96" s="32">
        <f t="shared" si="1"/>
        <v>0.33945945945945943</v>
      </c>
      <c r="G96" s="11"/>
      <c r="H96" s="11"/>
    </row>
    <row r="97" spans="1:8" ht="15.75" customHeight="1" x14ac:dyDescent="0.25">
      <c r="A97" s="50" t="s">
        <v>186</v>
      </c>
      <c r="B97" s="51" t="s">
        <v>187</v>
      </c>
      <c r="C97" s="49">
        <v>10697</v>
      </c>
      <c r="D97" s="49">
        <v>26001</v>
      </c>
      <c r="E97" s="32">
        <f t="shared" si="1"/>
        <v>0.41140725356717051</v>
      </c>
      <c r="G97" s="11"/>
      <c r="H97" s="11"/>
    </row>
    <row r="98" spans="1:8" ht="15.75" customHeight="1" x14ac:dyDescent="0.25">
      <c r="A98" s="50" t="s">
        <v>188</v>
      </c>
      <c r="B98" s="51" t="s">
        <v>189</v>
      </c>
      <c r="C98" s="49">
        <v>3461</v>
      </c>
      <c r="D98" s="49">
        <v>15292</v>
      </c>
      <c r="E98" s="32">
        <f t="shared" si="1"/>
        <v>0.22632749149882292</v>
      </c>
      <c r="G98" s="11"/>
      <c r="H98" s="11"/>
    </row>
    <row r="99" spans="1:8" ht="15.75" customHeight="1" x14ac:dyDescent="0.25">
      <c r="A99" s="50" t="s">
        <v>190</v>
      </c>
      <c r="B99" s="51" t="s">
        <v>191</v>
      </c>
      <c r="C99" s="49">
        <v>5854</v>
      </c>
      <c r="D99" s="49">
        <v>22222</v>
      </c>
      <c r="E99" s="32">
        <f t="shared" si="1"/>
        <v>0.26343263432634328</v>
      </c>
      <c r="G99" s="11"/>
      <c r="H99" s="11"/>
    </row>
    <row r="100" spans="1:8" ht="15.75" customHeight="1" x14ac:dyDescent="0.25">
      <c r="A100" s="50" t="s">
        <v>192</v>
      </c>
      <c r="B100" s="51" t="s">
        <v>193</v>
      </c>
      <c r="C100" s="49">
        <v>3148</v>
      </c>
      <c r="D100" s="49">
        <v>11045</v>
      </c>
      <c r="E100" s="32">
        <f t="shared" si="1"/>
        <v>0.28501584427342691</v>
      </c>
      <c r="G100" s="11"/>
      <c r="H100" s="11"/>
    </row>
    <row r="101" spans="1:8" ht="15.75" customHeight="1" x14ac:dyDescent="0.25">
      <c r="A101" s="50" t="s">
        <v>194</v>
      </c>
      <c r="B101" s="51" t="s">
        <v>195</v>
      </c>
      <c r="C101" s="49">
        <v>2418</v>
      </c>
      <c r="D101" s="49">
        <v>9024</v>
      </c>
      <c r="E101" s="32">
        <f t="shared" si="1"/>
        <v>0.26795212765957449</v>
      </c>
      <c r="G101" s="11"/>
      <c r="H101" s="11"/>
    </row>
    <row r="102" spans="1:8" ht="15.75" customHeight="1" x14ac:dyDescent="0.25">
      <c r="A102" s="50" t="s">
        <v>196</v>
      </c>
      <c r="B102" s="51" t="s">
        <v>197</v>
      </c>
      <c r="C102" s="49">
        <v>874</v>
      </c>
      <c r="D102" s="49">
        <v>2802</v>
      </c>
      <c r="E102" s="32">
        <f t="shared" si="1"/>
        <v>0.31192005710206994</v>
      </c>
      <c r="G102" s="11"/>
      <c r="H102" s="11"/>
    </row>
    <row r="103" spans="1:8" ht="15.75" customHeight="1" x14ac:dyDescent="0.25">
      <c r="A103" s="50" t="s">
        <v>198</v>
      </c>
      <c r="B103" s="51" t="s">
        <v>199</v>
      </c>
      <c r="C103" s="49">
        <v>2616</v>
      </c>
      <c r="D103" s="49">
        <v>6397</v>
      </c>
      <c r="E103" s="32">
        <f t="shared" si="1"/>
        <v>0.40894169141785214</v>
      </c>
      <c r="G103" s="11"/>
      <c r="H103" s="11"/>
    </row>
    <row r="104" spans="1:8" ht="15.75" customHeight="1" x14ac:dyDescent="0.25">
      <c r="A104" s="50" t="s">
        <v>200</v>
      </c>
      <c r="B104" s="51" t="s">
        <v>201</v>
      </c>
      <c r="C104" s="49">
        <v>2256</v>
      </c>
      <c r="D104" s="49">
        <v>10006</v>
      </c>
      <c r="E104" s="32">
        <f t="shared" si="1"/>
        <v>0.22546472116729963</v>
      </c>
      <c r="G104" s="11"/>
      <c r="H104" s="11"/>
    </row>
    <row r="105" spans="1:8" ht="15.75" customHeight="1" x14ac:dyDescent="0.25">
      <c r="A105" s="50" t="s">
        <v>202</v>
      </c>
      <c r="B105" s="51" t="s">
        <v>203</v>
      </c>
      <c r="C105" s="49">
        <v>1456</v>
      </c>
      <c r="D105" s="49">
        <v>7760</v>
      </c>
      <c r="E105" s="32">
        <f t="shared" si="1"/>
        <v>0.18762886597938144</v>
      </c>
      <c r="G105" s="11"/>
      <c r="H105" s="11"/>
    </row>
    <row r="106" spans="1:8" ht="15.75" customHeight="1" x14ac:dyDescent="0.25">
      <c r="A106" s="50" t="s">
        <v>204</v>
      </c>
      <c r="B106" s="51" t="s">
        <v>205</v>
      </c>
      <c r="C106" s="49">
        <v>2442</v>
      </c>
      <c r="D106" s="49">
        <v>9973</v>
      </c>
      <c r="E106" s="32">
        <f t="shared" si="1"/>
        <v>0.24486112503760152</v>
      </c>
      <c r="G106" s="11"/>
      <c r="H106" s="11"/>
    </row>
    <row r="107" spans="1:8" ht="15.75" customHeight="1" x14ac:dyDescent="0.25">
      <c r="A107" s="50" t="s">
        <v>206</v>
      </c>
      <c r="B107" s="51" t="s">
        <v>207</v>
      </c>
      <c r="C107" s="49">
        <v>223</v>
      </c>
      <c r="D107" s="49">
        <v>994</v>
      </c>
      <c r="E107" s="32">
        <f t="shared" si="1"/>
        <v>0.22434607645875251</v>
      </c>
      <c r="G107" s="11"/>
      <c r="H107" s="11"/>
    </row>
    <row r="108" spans="1:8" ht="15.75" customHeight="1" x14ac:dyDescent="0.25">
      <c r="A108" s="50" t="s">
        <v>208</v>
      </c>
      <c r="B108" s="51" t="s">
        <v>209</v>
      </c>
      <c r="C108" s="49">
        <v>506</v>
      </c>
      <c r="D108" s="49">
        <v>1679</v>
      </c>
      <c r="E108" s="32">
        <f t="shared" si="1"/>
        <v>0.30136986301369861</v>
      </c>
      <c r="G108" s="11"/>
      <c r="H108" s="11"/>
    </row>
    <row r="109" spans="1:8" ht="15.75" customHeight="1" x14ac:dyDescent="0.25">
      <c r="A109" s="50" t="s">
        <v>210</v>
      </c>
      <c r="B109" s="51" t="s">
        <v>211</v>
      </c>
      <c r="C109" s="49">
        <v>427</v>
      </c>
      <c r="D109" s="49">
        <v>1431</v>
      </c>
      <c r="E109" s="32">
        <f t="shared" si="1"/>
        <v>0.29839273235499653</v>
      </c>
      <c r="G109" s="11"/>
      <c r="H109" s="11"/>
    </row>
    <row r="110" spans="1:8" ht="15.75" customHeight="1" x14ac:dyDescent="0.25">
      <c r="A110" s="50" t="s">
        <v>212</v>
      </c>
      <c r="B110" s="51" t="s">
        <v>213</v>
      </c>
      <c r="C110" s="49">
        <v>1167</v>
      </c>
      <c r="D110" s="49">
        <v>4297</v>
      </c>
      <c r="E110" s="32">
        <f t="shared" si="1"/>
        <v>0.27158482662322553</v>
      </c>
      <c r="G110" s="11"/>
      <c r="H110" s="11"/>
    </row>
    <row r="111" spans="1:8" ht="15.75" customHeight="1" x14ac:dyDescent="0.25">
      <c r="A111" s="50" t="s">
        <v>214</v>
      </c>
      <c r="B111" s="51" t="s">
        <v>215</v>
      </c>
      <c r="C111" s="49">
        <v>218</v>
      </c>
      <c r="D111" s="49">
        <v>546</v>
      </c>
      <c r="E111" s="32">
        <f t="shared" si="1"/>
        <v>0.39926739926739929</v>
      </c>
      <c r="G111" s="11"/>
      <c r="H111" s="11"/>
    </row>
    <row r="112" spans="1:8" ht="15.75" customHeight="1" x14ac:dyDescent="0.25">
      <c r="A112" s="50" t="s">
        <v>216</v>
      </c>
      <c r="B112" s="51" t="s">
        <v>217</v>
      </c>
      <c r="C112" s="49">
        <v>5838</v>
      </c>
      <c r="D112" s="49">
        <v>47172</v>
      </c>
      <c r="E112" s="32">
        <f t="shared" si="1"/>
        <v>0.12375985754261003</v>
      </c>
      <c r="G112" s="11"/>
      <c r="H112" s="11"/>
    </row>
    <row r="113" spans="1:8" ht="15.75" customHeight="1" x14ac:dyDescent="0.25">
      <c r="A113" s="50" t="s">
        <v>218</v>
      </c>
      <c r="B113" s="51" t="s">
        <v>219</v>
      </c>
      <c r="C113" s="49">
        <v>2687</v>
      </c>
      <c r="D113" s="49">
        <v>8274</v>
      </c>
      <c r="E113" s="32">
        <f t="shared" si="1"/>
        <v>0.32475223591974861</v>
      </c>
      <c r="G113" s="11"/>
      <c r="H113" s="11"/>
    </row>
    <row r="114" spans="1:8" ht="15.75" customHeight="1" x14ac:dyDescent="0.25">
      <c r="A114" s="50" t="s">
        <v>220</v>
      </c>
      <c r="B114" s="51" t="s">
        <v>221</v>
      </c>
      <c r="C114" s="49">
        <v>26778</v>
      </c>
      <c r="D114" s="49">
        <v>173789</v>
      </c>
      <c r="E114" s="32">
        <f t="shared" si="1"/>
        <v>0.15408339998503934</v>
      </c>
      <c r="G114" s="11"/>
      <c r="H114" s="11"/>
    </row>
    <row r="115" spans="1:8" ht="15.75" customHeight="1" x14ac:dyDescent="0.25">
      <c r="A115" s="50" t="s">
        <v>222</v>
      </c>
      <c r="B115" s="51" t="s">
        <v>223</v>
      </c>
      <c r="C115" s="49">
        <v>1031</v>
      </c>
      <c r="D115" s="49">
        <v>3019</v>
      </c>
      <c r="E115" s="32">
        <f t="shared" si="1"/>
        <v>0.34150380920834711</v>
      </c>
      <c r="G115" s="11"/>
      <c r="H115" s="11"/>
    </row>
    <row r="116" spans="1:8" ht="15.75" customHeight="1" x14ac:dyDescent="0.25">
      <c r="A116" s="50" t="s">
        <v>224</v>
      </c>
      <c r="B116" s="51" t="s">
        <v>225</v>
      </c>
      <c r="C116" s="49">
        <v>718</v>
      </c>
      <c r="D116" s="49">
        <v>2120</v>
      </c>
      <c r="E116" s="32">
        <f t="shared" si="1"/>
        <v>0.33867924528301885</v>
      </c>
      <c r="G116" s="11"/>
      <c r="H116" s="11"/>
    </row>
    <row r="117" spans="1:8" ht="15.75" customHeight="1" x14ac:dyDescent="0.25">
      <c r="A117" s="50" t="s">
        <v>226</v>
      </c>
      <c r="B117" s="51" t="s">
        <v>227</v>
      </c>
      <c r="C117" s="49">
        <v>1113</v>
      </c>
      <c r="D117" s="49">
        <v>5191</v>
      </c>
      <c r="E117" s="32">
        <f t="shared" si="1"/>
        <v>0.2144095549990368</v>
      </c>
      <c r="G117" s="11"/>
      <c r="H117" s="11"/>
    </row>
    <row r="118" spans="1:8" ht="15.75" customHeight="1" x14ac:dyDescent="0.25">
      <c r="A118" s="50" t="s">
        <v>228</v>
      </c>
      <c r="B118" s="51" t="s">
        <v>229</v>
      </c>
      <c r="C118" s="49">
        <v>6278</v>
      </c>
      <c r="D118" s="49">
        <v>21934</v>
      </c>
      <c r="E118" s="32">
        <f t="shared" si="1"/>
        <v>0.28622230327345671</v>
      </c>
      <c r="G118" s="11"/>
      <c r="H118" s="11"/>
    </row>
    <row r="119" spans="1:8" ht="15.75" customHeight="1" x14ac:dyDescent="0.25">
      <c r="A119" s="50" t="s">
        <v>230</v>
      </c>
      <c r="B119" s="51" t="s">
        <v>231</v>
      </c>
      <c r="C119" s="49">
        <v>3538</v>
      </c>
      <c r="D119" s="49">
        <v>11433</v>
      </c>
      <c r="E119" s="32">
        <f t="shared" si="1"/>
        <v>0.30945508615411527</v>
      </c>
      <c r="G119" s="11"/>
      <c r="H119" s="11"/>
    </row>
    <row r="120" spans="1:8" ht="15.75" customHeight="1" x14ac:dyDescent="0.25">
      <c r="A120" s="50" t="s">
        <v>232</v>
      </c>
      <c r="B120" s="51" t="s">
        <v>233</v>
      </c>
      <c r="C120" s="49">
        <v>4703</v>
      </c>
      <c r="D120" s="49">
        <v>14459</v>
      </c>
      <c r="E120" s="32">
        <f t="shared" si="1"/>
        <v>0.32526454111625974</v>
      </c>
      <c r="G120" s="11"/>
      <c r="H120" s="11"/>
    </row>
    <row r="121" spans="1:8" ht="15.75" customHeight="1" x14ac:dyDescent="0.25">
      <c r="A121" s="50" t="s">
        <v>234</v>
      </c>
      <c r="B121" s="51" t="s">
        <v>235</v>
      </c>
      <c r="C121" s="49">
        <v>1577</v>
      </c>
      <c r="D121" s="49">
        <v>6589</v>
      </c>
      <c r="E121" s="32">
        <f t="shared" si="1"/>
        <v>0.23933829109121263</v>
      </c>
      <c r="G121" s="11"/>
      <c r="H121" s="11"/>
    </row>
    <row r="122" spans="1:8" ht="15.75" customHeight="1" x14ac:dyDescent="0.25">
      <c r="A122" s="50" t="s">
        <v>236</v>
      </c>
      <c r="B122" s="54" t="s">
        <v>237</v>
      </c>
      <c r="C122" s="49">
        <v>741</v>
      </c>
      <c r="D122" s="49">
        <v>2677</v>
      </c>
      <c r="E122" s="32">
        <f t="shared" si="1"/>
        <v>0.27680239073589841</v>
      </c>
      <c r="G122" s="11"/>
      <c r="H122" s="11"/>
    </row>
    <row r="123" spans="1:8" ht="15.75" customHeight="1" thickBot="1" x14ac:dyDescent="0.3">
      <c r="A123" s="55"/>
      <c r="B123" s="56" t="s">
        <v>238</v>
      </c>
      <c r="C123" s="57">
        <f>SUM(C8:C122)</f>
        <v>378847</v>
      </c>
      <c r="D123" s="57">
        <f>SUM(D8:D122)</f>
        <v>1649549</v>
      </c>
      <c r="E123" s="42"/>
      <c r="G123" s="17"/>
      <c r="H123" s="17"/>
    </row>
    <row r="124" spans="1:8" ht="13.7" customHeight="1" thickTop="1" x14ac:dyDescent="0.25">
      <c r="A124" s="55"/>
      <c r="B124" s="58"/>
      <c r="C124" s="59"/>
      <c r="D124" s="59"/>
      <c r="E124" s="42"/>
    </row>
    <row r="125" spans="1:8" ht="15.75" customHeight="1" x14ac:dyDescent="0.25">
      <c r="A125" s="50"/>
      <c r="B125" s="51" t="s">
        <v>239</v>
      </c>
      <c r="C125" s="60">
        <v>651</v>
      </c>
      <c r="D125" s="60">
        <v>2860</v>
      </c>
      <c r="E125" s="32">
        <f>IF(AND(C125&gt;0,D125&gt;0),C125/D125,0)</f>
        <v>0.22762237762237761</v>
      </c>
      <c r="G125" s="11"/>
    </row>
    <row r="126" spans="1:8" ht="15.75" customHeight="1" x14ac:dyDescent="0.25">
      <c r="A126" s="50"/>
      <c r="B126" s="51" t="s">
        <v>240</v>
      </c>
      <c r="C126" s="60">
        <v>291</v>
      </c>
      <c r="D126" s="60">
        <v>1750</v>
      </c>
      <c r="E126" s="32">
        <f>IF(AND(C126&gt;0,D126&gt;0),C126/D126,0)</f>
        <v>0.16628571428571429</v>
      </c>
    </row>
    <row r="127" spans="1:8" ht="15.75" customHeight="1" x14ac:dyDescent="0.25">
      <c r="A127" s="50"/>
      <c r="B127" s="51" t="s">
        <v>241</v>
      </c>
      <c r="C127" s="60">
        <v>1122</v>
      </c>
      <c r="D127" s="60">
        <v>3643</v>
      </c>
      <c r="E127" s="32">
        <f>IF(AND(C127&gt;0,D127&gt;0),C127/D127,0)</f>
        <v>0.30798792204227288</v>
      </c>
    </row>
    <row r="128" spans="1:8" ht="13.7" customHeight="1" x14ac:dyDescent="0.25">
      <c r="A128" s="45"/>
      <c r="B128" s="43"/>
      <c r="C128" s="43"/>
      <c r="D128" s="43"/>
      <c r="E128" s="46"/>
    </row>
    <row r="129" spans="1:5" ht="15.75" customHeight="1" thickBot="1" x14ac:dyDescent="0.3">
      <c r="A129" s="45"/>
      <c r="B129" s="56" t="s">
        <v>242</v>
      </c>
      <c r="C129" s="57">
        <f>C123+C125+C126+C127</f>
        <v>380911</v>
      </c>
      <c r="D129" s="57">
        <f>D123+D125+D126+D127</f>
        <v>1657802</v>
      </c>
      <c r="E129" s="61"/>
    </row>
    <row r="130" spans="1:5" ht="15.75" customHeight="1" thickTop="1" x14ac:dyDescent="0.25"/>
    <row r="131" spans="1:5" ht="15.75" customHeight="1" x14ac:dyDescent="0.25">
      <c r="A131" s="36" t="s">
        <v>243</v>
      </c>
    </row>
    <row r="132" spans="1:5" ht="15.75" customHeight="1" x14ac:dyDescent="0.25">
      <c r="A132" s="44" t="s">
        <v>244</v>
      </c>
    </row>
    <row r="133" spans="1:5" ht="15.75" customHeight="1" x14ac:dyDescent="0.25">
      <c r="A133" s="44" t="s">
        <v>245</v>
      </c>
    </row>
    <row r="134" spans="1:5" ht="15.75" customHeight="1" x14ac:dyDescent="0.25">
      <c r="A134" s="43"/>
    </row>
    <row r="135" spans="1:5" ht="15.75" customHeight="1" x14ac:dyDescent="0.25">
      <c r="A135" s="36" t="s">
        <v>246</v>
      </c>
    </row>
    <row r="136" spans="1:5" ht="15.75" customHeight="1" x14ac:dyDescent="0.25">
      <c r="A136" s="30" t="s">
        <v>247</v>
      </c>
    </row>
    <row r="137" spans="1:5" ht="15.75" customHeight="1" x14ac:dyDescent="0.25">
      <c r="A137" s="30" t="s">
        <v>248</v>
      </c>
    </row>
    <row r="138" spans="1:5" ht="15.75" customHeight="1" x14ac:dyDescent="0.25">
      <c r="A138" s="30" t="s">
        <v>249</v>
      </c>
    </row>
    <row r="139" spans="1:5" ht="15.75" customHeight="1" x14ac:dyDescent="0.25">
      <c r="A139" s="30" t="s">
        <v>250</v>
      </c>
    </row>
    <row r="140" spans="1:5" ht="24" customHeight="1" x14ac:dyDescent="0.25">
      <c r="A140" s="37" t="s">
        <v>3</v>
      </c>
      <c r="B140" s="37" t="s">
        <v>4</v>
      </c>
      <c r="C140" s="37" t="s">
        <v>251</v>
      </c>
      <c r="D140" s="37" t="s">
        <v>252</v>
      </c>
      <c r="E140" s="37" t="s">
        <v>253</v>
      </c>
    </row>
    <row r="141" spans="1:5" ht="15.75" customHeight="1" x14ac:dyDescent="0.25">
      <c r="A141" s="38" t="s">
        <v>126</v>
      </c>
      <c r="B141" s="39" t="s">
        <v>127</v>
      </c>
      <c r="C141" s="40">
        <v>1105</v>
      </c>
      <c r="D141" s="40">
        <f>ROUND(C143*0.206,0)</f>
        <v>107</v>
      </c>
      <c r="E141" s="40">
        <f>C141+D141</f>
        <v>1212</v>
      </c>
    </row>
    <row r="142" spans="1:5" ht="15.75" customHeight="1" x14ac:dyDescent="0.25">
      <c r="A142" s="38" t="s">
        <v>210</v>
      </c>
      <c r="B142" s="39" t="s">
        <v>211</v>
      </c>
      <c r="C142" s="40">
        <v>305</v>
      </c>
      <c r="D142" s="40">
        <f>ROUND(C143*0.2355,0)</f>
        <v>122</v>
      </c>
      <c r="E142" s="40">
        <f>C142+D142</f>
        <v>427</v>
      </c>
    </row>
    <row r="143" spans="1:5" ht="15.75" customHeight="1" x14ac:dyDescent="0.25">
      <c r="A143" s="38"/>
      <c r="B143" s="39" t="s">
        <v>240</v>
      </c>
      <c r="C143" s="40">
        <v>520</v>
      </c>
      <c r="D143" s="40">
        <f>-D141-D142</f>
        <v>-229</v>
      </c>
      <c r="E143" s="40">
        <f>C143+D143</f>
        <v>291</v>
      </c>
    </row>
    <row r="144" spans="1:5" ht="15.75" customHeight="1" thickBot="1" x14ac:dyDescent="0.3">
      <c r="A144" s="39"/>
      <c r="B144" s="39"/>
      <c r="C144" s="41">
        <f>SUM(C141:C143)</f>
        <v>1930</v>
      </c>
      <c r="D144" s="41">
        <f>SUM(D141:D143)</f>
        <v>0</v>
      </c>
      <c r="E144" s="41">
        <f>SUM(E141:E143)</f>
        <v>1930</v>
      </c>
    </row>
    <row r="145" spans="1:5" ht="15.75" customHeight="1" thickTop="1" x14ac:dyDescent="0.25">
      <c r="A145" s="45"/>
      <c r="B145" s="43"/>
      <c r="C145" s="43"/>
      <c r="D145" s="43"/>
      <c r="E145" s="46"/>
    </row>
  </sheetData>
  <mergeCells count="2">
    <mergeCell ref="A4:E4"/>
    <mergeCell ref="A5:E5"/>
  </mergeCells>
  <printOptions horizontalCentered="1"/>
  <pageMargins left="0.7" right="0.7" top="0.75" bottom="0.75" header="0.3" footer="0.3"/>
  <pageSetup orientation="portrait" r:id="rId1"/>
  <headerFooter>
    <oddFooter>&amp;L&amp;"-,Italic"&amp;9Division of School Business Services
School Allotments Section&amp;R&amp;"-,Italic"&amp;9February 13, 2013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5"/>
  <sheetViews>
    <sheetView workbookViewId="0">
      <selection activeCell="F7" sqref="F7"/>
    </sheetView>
  </sheetViews>
  <sheetFormatPr defaultColWidth="9.140625" defaultRowHeight="15.75" customHeight="1" x14ac:dyDescent="0.25"/>
  <cols>
    <col min="1" max="1" width="8.28515625" style="1" customWidth="1"/>
    <col min="2" max="2" width="32.7109375" style="6" customWidth="1"/>
    <col min="3" max="3" width="11.140625" style="6" customWidth="1"/>
    <col min="4" max="4" width="13.28515625" style="6" customWidth="1"/>
    <col min="5" max="5" width="14.42578125" style="8" customWidth="1"/>
    <col min="6" max="6" width="14.28515625" style="5" customWidth="1"/>
    <col min="7" max="16384" width="9.140625" style="6"/>
  </cols>
  <sheetData>
    <row r="1" spans="1:10" ht="15.75" customHeight="1" x14ac:dyDescent="0.25">
      <c r="B1" s="2" t="s">
        <v>0</v>
      </c>
      <c r="C1" s="3"/>
      <c r="D1" s="3"/>
      <c r="E1" s="4"/>
    </row>
    <row r="2" spans="1:10" ht="15.75" customHeight="1" x14ac:dyDescent="0.25">
      <c r="B2" s="7" t="s">
        <v>1</v>
      </c>
    </row>
    <row r="4" spans="1:10" ht="15.75" customHeight="1" x14ac:dyDescent="0.25">
      <c r="A4" s="132" t="s">
        <v>254</v>
      </c>
      <c r="B4" s="132"/>
      <c r="C4" s="132"/>
      <c r="D4" s="132"/>
      <c r="E4" s="132"/>
    </row>
    <row r="5" spans="1:10" ht="15.75" customHeight="1" x14ac:dyDescent="0.25">
      <c r="A5" s="132" t="s">
        <v>270</v>
      </c>
      <c r="B5" s="132"/>
      <c r="C5" s="132"/>
      <c r="D5" s="132"/>
      <c r="E5" s="132"/>
      <c r="G5" s="9"/>
      <c r="H5" s="9"/>
      <c r="I5" s="9"/>
      <c r="J5" s="9"/>
    </row>
    <row r="6" spans="1:10" ht="9" customHeight="1" x14ac:dyDescent="0.25">
      <c r="B6" s="10"/>
      <c r="E6" s="10"/>
    </row>
    <row r="7" spans="1:10" ht="39.200000000000003" customHeight="1" x14ac:dyDescent="0.25">
      <c r="A7" s="33" t="s">
        <v>3</v>
      </c>
      <c r="B7" s="34" t="s">
        <v>4</v>
      </c>
      <c r="C7" s="34" t="s">
        <v>255</v>
      </c>
      <c r="D7" s="35" t="s">
        <v>6</v>
      </c>
      <c r="E7" s="34" t="s">
        <v>7</v>
      </c>
    </row>
    <row r="8" spans="1:10" ht="15.75" customHeight="1" x14ac:dyDescent="0.25">
      <c r="A8" s="47" t="s">
        <v>8</v>
      </c>
      <c r="B8" s="48" t="s">
        <v>9</v>
      </c>
      <c r="C8" s="49">
        <v>6050</v>
      </c>
      <c r="D8" s="49">
        <v>25926</v>
      </c>
      <c r="E8" s="31">
        <f t="shared" ref="E8:E71" si="0">IF(AND(C8&gt;0,D8&gt;0),C8/D8,0)</f>
        <v>0.23335647612435392</v>
      </c>
      <c r="G8" s="11"/>
      <c r="H8" s="11"/>
    </row>
    <row r="9" spans="1:10" ht="15.75" customHeight="1" x14ac:dyDescent="0.25">
      <c r="A9" s="50" t="s">
        <v>10</v>
      </c>
      <c r="B9" s="51" t="s">
        <v>11</v>
      </c>
      <c r="C9" s="49">
        <v>1426</v>
      </c>
      <c r="D9" s="49">
        <v>6245</v>
      </c>
      <c r="E9" s="32">
        <f t="shared" si="0"/>
        <v>0.22834267413931145</v>
      </c>
      <c r="G9" s="11"/>
      <c r="H9" s="11"/>
      <c r="I9" s="12"/>
    </row>
    <row r="10" spans="1:10" ht="15.75" customHeight="1" x14ac:dyDescent="0.25">
      <c r="A10" s="50" t="s">
        <v>12</v>
      </c>
      <c r="B10" s="51" t="s">
        <v>13</v>
      </c>
      <c r="C10" s="49">
        <v>492</v>
      </c>
      <c r="D10" s="49">
        <v>1662</v>
      </c>
      <c r="E10" s="32">
        <f t="shared" si="0"/>
        <v>0.29602888086642598</v>
      </c>
      <c r="G10" s="11"/>
      <c r="H10" s="11"/>
    </row>
    <row r="11" spans="1:10" ht="15.75" customHeight="1" x14ac:dyDescent="0.25">
      <c r="A11" s="50" t="s">
        <v>14</v>
      </c>
      <c r="B11" s="51" t="s">
        <v>15</v>
      </c>
      <c r="C11" s="49">
        <v>1286</v>
      </c>
      <c r="D11" s="49">
        <v>4372</v>
      </c>
      <c r="E11" s="32">
        <f t="shared" si="0"/>
        <v>0.29414455626715463</v>
      </c>
      <c r="G11" s="11"/>
      <c r="H11" s="11"/>
      <c r="I11" s="13"/>
    </row>
    <row r="12" spans="1:10" ht="15.75" customHeight="1" x14ac:dyDescent="0.25">
      <c r="A12" s="50" t="s">
        <v>16</v>
      </c>
      <c r="B12" s="51" t="s">
        <v>17</v>
      </c>
      <c r="C12" s="49">
        <v>1024</v>
      </c>
      <c r="D12" s="49">
        <v>3851</v>
      </c>
      <c r="E12" s="32">
        <f t="shared" si="0"/>
        <v>0.2659049597507141</v>
      </c>
      <c r="G12" s="11"/>
      <c r="H12" s="11"/>
    </row>
    <row r="13" spans="1:10" ht="15.75" customHeight="1" x14ac:dyDescent="0.25">
      <c r="A13" s="50" t="s">
        <v>18</v>
      </c>
      <c r="B13" s="51" t="s">
        <v>19</v>
      </c>
      <c r="C13" s="49">
        <v>622</v>
      </c>
      <c r="D13" s="49">
        <v>2291</v>
      </c>
      <c r="E13" s="32">
        <f t="shared" si="0"/>
        <v>0.27149716281099956</v>
      </c>
      <c r="G13" s="11"/>
      <c r="H13" s="11"/>
    </row>
    <row r="14" spans="1:10" ht="15.75" customHeight="1" x14ac:dyDescent="0.25">
      <c r="A14" s="50" t="s">
        <v>20</v>
      </c>
      <c r="B14" s="51" t="s">
        <v>21</v>
      </c>
      <c r="C14" s="49">
        <v>2248</v>
      </c>
      <c r="D14" s="49">
        <v>7752</v>
      </c>
      <c r="E14" s="32">
        <f t="shared" si="0"/>
        <v>0.28998968008255932</v>
      </c>
      <c r="G14" s="11"/>
      <c r="H14" s="11"/>
    </row>
    <row r="15" spans="1:10" ht="15.75" customHeight="1" x14ac:dyDescent="0.25">
      <c r="A15" s="50" t="s">
        <v>22</v>
      </c>
      <c r="B15" s="51" t="s">
        <v>23</v>
      </c>
      <c r="C15" s="49">
        <v>1110</v>
      </c>
      <c r="D15" s="49">
        <v>3248</v>
      </c>
      <c r="E15" s="32">
        <f t="shared" si="0"/>
        <v>0.34174876847290642</v>
      </c>
      <c r="G15" s="11"/>
      <c r="H15" s="11"/>
    </row>
    <row r="16" spans="1:10" ht="15.75" customHeight="1" x14ac:dyDescent="0.25">
      <c r="A16" s="50" t="s">
        <v>24</v>
      </c>
      <c r="B16" s="51" t="s">
        <v>25</v>
      </c>
      <c r="C16" s="49">
        <v>1722</v>
      </c>
      <c r="D16" s="49">
        <v>5975</v>
      </c>
      <c r="E16" s="32">
        <f t="shared" si="0"/>
        <v>0.28820083682008368</v>
      </c>
      <c r="G16" s="11"/>
      <c r="H16" s="11"/>
    </row>
    <row r="17" spans="1:8" ht="15" x14ac:dyDescent="0.25">
      <c r="A17" s="50" t="s">
        <v>26</v>
      </c>
      <c r="B17" s="51" t="s">
        <v>27</v>
      </c>
      <c r="C17" s="49">
        <v>3472</v>
      </c>
      <c r="D17" s="49">
        <v>14375</v>
      </c>
      <c r="E17" s="32">
        <f t="shared" si="0"/>
        <v>0.24153043478260869</v>
      </c>
      <c r="G17" s="11"/>
      <c r="H17" s="11"/>
    </row>
    <row r="18" spans="1:8" ht="15" x14ac:dyDescent="0.25">
      <c r="A18" s="50" t="s">
        <v>28</v>
      </c>
      <c r="B18" s="51" t="s">
        <v>29</v>
      </c>
      <c r="C18" s="49">
        <v>5990</v>
      </c>
      <c r="D18" s="49">
        <v>31017</v>
      </c>
      <c r="E18" s="32">
        <f t="shared" si="0"/>
        <v>0.19311990198923171</v>
      </c>
      <c r="G18" s="11"/>
      <c r="H18" s="11"/>
    </row>
    <row r="19" spans="1:8" ht="15" x14ac:dyDescent="0.25">
      <c r="A19" s="50" t="s">
        <v>30</v>
      </c>
      <c r="B19" s="51" t="s">
        <v>31</v>
      </c>
      <c r="C19" s="49">
        <v>1765</v>
      </c>
      <c r="D19" s="49">
        <v>4376</v>
      </c>
      <c r="E19" s="32">
        <f t="shared" si="0"/>
        <v>0.40333638025594148</v>
      </c>
      <c r="G19" s="11"/>
      <c r="H19" s="11"/>
    </row>
    <row r="20" spans="1:8" ht="15" x14ac:dyDescent="0.25">
      <c r="A20" s="50" t="s">
        <v>32</v>
      </c>
      <c r="B20" s="51" t="s">
        <v>33</v>
      </c>
      <c r="C20" s="49">
        <v>3524</v>
      </c>
      <c r="D20" s="49">
        <v>15069</v>
      </c>
      <c r="E20" s="32">
        <f t="shared" si="0"/>
        <v>0.23385758842657112</v>
      </c>
      <c r="G20" s="11"/>
      <c r="H20" s="11"/>
    </row>
    <row r="21" spans="1:8" ht="15" x14ac:dyDescent="0.25">
      <c r="A21" s="50" t="s">
        <v>34</v>
      </c>
      <c r="B21" s="51" t="s">
        <v>35</v>
      </c>
      <c r="C21" s="49">
        <v>4122</v>
      </c>
      <c r="D21" s="49">
        <v>31802</v>
      </c>
      <c r="E21" s="32">
        <f t="shared" si="0"/>
        <v>0.12961448965473871</v>
      </c>
      <c r="G21" s="11"/>
      <c r="H21" s="11"/>
    </row>
    <row r="22" spans="1:8" ht="15" x14ac:dyDescent="0.25">
      <c r="A22" s="50" t="s">
        <v>36</v>
      </c>
      <c r="B22" s="51" t="s">
        <v>37</v>
      </c>
      <c r="C22" s="49">
        <v>1541</v>
      </c>
      <c r="D22" s="49">
        <v>5456</v>
      </c>
      <c r="E22" s="32">
        <f t="shared" si="0"/>
        <v>0.28244134897360706</v>
      </c>
      <c r="G22" s="11"/>
      <c r="H22" s="11"/>
    </row>
    <row r="23" spans="1:8" ht="15" x14ac:dyDescent="0.25">
      <c r="A23" s="50" t="s">
        <v>38</v>
      </c>
      <c r="B23" s="51" t="s">
        <v>39</v>
      </c>
      <c r="C23" s="49">
        <v>3292</v>
      </c>
      <c r="D23" s="49">
        <v>14128</v>
      </c>
      <c r="E23" s="32">
        <f t="shared" si="0"/>
        <v>0.23301245753114383</v>
      </c>
      <c r="G23" s="11"/>
      <c r="H23" s="11"/>
    </row>
    <row r="24" spans="1:8" ht="15" x14ac:dyDescent="0.25">
      <c r="A24" s="50" t="s">
        <v>40</v>
      </c>
      <c r="B24" s="51" t="s">
        <v>41</v>
      </c>
      <c r="C24" s="49">
        <v>226</v>
      </c>
      <c r="D24" s="49">
        <v>1969</v>
      </c>
      <c r="E24" s="32">
        <f t="shared" si="0"/>
        <v>0.11477907567293043</v>
      </c>
      <c r="G24" s="11"/>
      <c r="H24" s="11"/>
    </row>
    <row r="25" spans="1:8" ht="15" x14ac:dyDescent="0.25">
      <c r="A25" s="50" t="s">
        <v>42</v>
      </c>
      <c r="B25" s="51" t="s">
        <v>43</v>
      </c>
      <c r="C25" s="49">
        <v>2031</v>
      </c>
      <c r="D25" s="49">
        <v>9320</v>
      </c>
      <c r="E25" s="32">
        <f t="shared" si="0"/>
        <v>0.21791845493562231</v>
      </c>
      <c r="G25" s="11"/>
      <c r="H25" s="11"/>
    </row>
    <row r="26" spans="1:8" ht="15" x14ac:dyDescent="0.25">
      <c r="A26" s="50" t="s">
        <v>44</v>
      </c>
      <c r="B26" s="51" t="s">
        <v>45</v>
      </c>
      <c r="C26" s="49">
        <v>966</v>
      </c>
      <c r="D26" s="49">
        <v>3702</v>
      </c>
      <c r="E26" s="32">
        <f t="shared" si="0"/>
        <v>0.26094003241491087</v>
      </c>
      <c r="G26" s="11"/>
      <c r="H26" s="11"/>
    </row>
    <row r="27" spans="1:8" ht="15" x14ac:dyDescent="0.25">
      <c r="A27" s="50" t="s">
        <v>46</v>
      </c>
      <c r="B27" s="51" t="s">
        <v>47</v>
      </c>
      <c r="C27" s="49">
        <v>3594</v>
      </c>
      <c r="D27" s="49">
        <v>19036</v>
      </c>
      <c r="E27" s="32">
        <f t="shared" si="0"/>
        <v>0.18880016810254255</v>
      </c>
      <c r="G27" s="11"/>
      <c r="H27" s="11"/>
    </row>
    <row r="28" spans="1:8" ht="15" x14ac:dyDescent="0.25">
      <c r="A28" s="50" t="s">
        <v>48</v>
      </c>
      <c r="B28" s="51" t="s">
        <v>49</v>
      </c>
      <c r="C28" s="49">
        <v>1358</v>
      </c>
      <c r="D28" s="49">
        <v>4979</v>
      </c>
      <c r="E28" s="32">
        <f t="shared" si="0"/>
        <v>0.2727455312311709</v>
      </c>
      <c r="G28" s="11"/>
      <c r="H28" s="11"/>
    </row>
    <row r="29" spans="1:8" ht="15" x14ac:dyDescent="0.25">
      <c r="A29" s="50" t="s">
        <v>50</v>
      </c>
      <c r="B29" s="51" t="s">
        <v>51</v>
      </c>
      <c r="C29" s="49">
        <v>769</v>
      </c>
      <c r="D29" s="49">
        <v>3066</v>
      </c>
      <c r="E29" s="32">
        <f t="shared" si="0"/>
        <v>0.2508153946510111</v>
      </c>
      <c r="G29" s="11"/>
      <c r="H29" s="11"/>
    </row>
    <row r="30" spans="1:8" ht="15" x14ac:dyDescent="0.25">
      <c r="A30" s="50" t="s">
        <v>52</v>
      </c>
      <c r="B30" s="51" t="s">
        <v>53</v>
      </c>
      <c r="C30" s="49">
        <v>2021</v>
      </c>
      <c r="D30" s="49">
        <v>9974</v>
      </c>
      <c r="E30" s="32">
        <f t="shared" si="0"/>
        <v>0.20262682975736915</v>
      </c>
      <c r="G30" s="11"/>
      <c r="H30" s="11"/>
    </row>
    <row r="31" spans="1:8" ht="15" x14ac:dyDescent="0.25">
      <c r="A31" s="50" t="s">
        <v>54</v>
      </c>
      <c r="B31" s="51" t="s">
        <v>55</v>
      </c>
      <c r="C31" s="49">
        <v>1177</v>
      </c>
      <c r="D31" s="49">
        <v>3894</v>
      </c>
      <c r="E31" s="32">
        <f t="shared" si="0"/>
        <v>0.30225988700564971</v>
      </c>
      <c r="G31" s="11"/>
      <c r="H31" s="11"/>
    </row>
    <row r="32" spans="1:8" ht="15" x14ac:dyDescent="0.25">
      <c r="A32" s="50" t="s">
        <v>56</v>
      </c>
      <c r="B32" s="52" t="s">
        <v>57</v>
      </c>
      <c r="C32" s="49">
        <v>699</v>
      </c>
      <c r="D32" s="49">
        <v>2445</v>
      </c>
      <c r="E32" s="32">
        <f t="shared" si="0"/>
        <v>0.28588957055214725</v>
      </c>
      <c r="G32" s="11"/>
      <c r="H32" s="11"/>
    </row>
    <row r="33" spans="1:8" ht="15" x14ac:dyDescent="0.25">
      <c r="A33" s="50" t="s">
        <v>58</v>
      </c>
      <c r="B33" s="51" t="s">
        <v>59</v>
      </c>
      <c r="C33" s="49">
        <v>408</v>
      </c>
      <c r="D33" s="49">
        <v>1489</v>
      </c>
      <c r="E33" s="32">
        <f t="shared" si="0"/>
        <v>0.2740094022834117</v>
      </c>
      <c r="G33" s="11"/>
      <c r="H33" s="11"/>
    </row>
    <row r="34" spans="1:8" ht="15" x14ac:dyDescent="0.25">
      <c r="A34" s="50" t="s">
        <v>60</v>
      </c>
      <c r="B34" s="51" t="s">
        <v>61</v>
      </c>
      <c r="C34" s="49">
        <v>4761</v>
      </c>
      <c r="D34" s="49">
        <v>17149</v>
      </c>
      <c r="E34" s="32">
        <f t="shared" si="0"/>
        <v>0.27762551752288761</v>
      </c>
      <c r="G34" s="11"/>
      <c r="H34" s="11"/>
    </row>
    <row r="35" spans="1:8" ht="15" x14ac:dyDescent="0.25">
      <c r="A35" s="50" t="s">
        <v>62</v>
      </c>
      <c r="B35" s="51" t="s">
        <v>63</v>
      </c>
      <c r="C35" s="49">
        <v>2770</v>
      </c>
      <c r="D35" s="49">
        <v>7480</v>
      </c>
      <c r="E35" s="32">
        <f t="shared" si="0"/>
        <v>0.37032085561497324</v>
      </c>
      <c r="G35" s="11"/>
      <c r="H35" s="11"/>
    </row>
    <row r="36" spans="1:8" ht="15" x14ac:dyDescent="0.25">
      <c r="A36" s="50" t="s">
        <v>64</v>
      </c>
      <c r="B36" s="51" t="s">
        <v>65</v>
      </c>
      <c r="C36" s="49">
        <v>984</v>
      </c>
      <c r="D36" s="49">
        <v>2497</v>
      </c>
      <c r="E36" s="32">
        <f t="shared" si="0"/>
        <v>0.39407288746495794</v>
      </c>
      <c r="G36" s="11"/>
      <c r="H36" s="11"/>
    </row>
    <row r="37" spans="1:8" ht="15" x14ac:dyDescent="0.25">
      <c r="A37" s="50" t="s">
        <v>66</v>
      </c>
      <c r="B37" s="51" t="s">
        <v>67</v>
      </c>
      <c r="C37" s="49">
        <v>4110</v>
      </c>
      <c r="D37" s="49">
        <v>16551</v>
      </c>
      <c r="E37" s="32">
        <f t="shared" si="0"/>
        <v>0.24832336414718145</v>
      </c>
      <c r="G37" s="11"/>
      <c r="H37" s="11"/>
    </row>
    <row r="38" spans="1:8" ht="15" x14ac:dyDescent="0.25">
      <c r="A38" s="50" t="s">
        <v>68</v>
      </c>
      <c r="B38" s="51" t="s">
        <v>69</v>
      </c>
      <c r="C38" s="49">
        <v>13245</v>
      </c>
      <c r="D38" s="49">
        <v>55394</v>
      </c>
      <c r="E38" s="32">
        <f t="shared" si="0"/>
        <v>0.23910531826551612</v>
      </c>
      <c r="G38" s="11"/>
      <c r="H38" s="11"/>
    </row>
    <row r="39" spans="1:8" ht="15" x14ac:dyDescent="0.25">
      <c r="A39" s="50" t="s">
        <v>70</v>
      </c>
      <c r="B39" s="51" t="s">
        <v>71</v>
      </c>
      <c r="C39" s="49">
        <v>687</v>
      </c>
      <c r="D39" s="49">
        <v>4272</v>
      </c>
      <c r="E39" s="32">
        <f t="shared" si="0"/>
        <v>0.16081460674157302</v>
      </c>
      <c r="G39" s="11"/>
      <c r="H39" s="11"/>
    </row>
    <row r="40" spans="1:8" ht="15" x14ac:dyDescent="0.25">
      <c r="A40" s="50" t="s">
        <v>72</v>
      </c>
      <c r="B40" s="51" t="s">
        <v>73</v>
      </c>
      <c r="C40" s="49">
        <v>1001</v>
      </c>
      <c r="D40" s="49">
        <v>4965</v>
      </c>
      <c r="E40" s="32">
        <f t="shared" si="0"/>
        <v>0.20161127895266867</v>
      </c>
      <c r="G40" s="11"/>
      <c r="H40" s="11"/>
    </row>
    <row r="41" spans="1:8" ht="15" x14ac:dyDescent="0.25">
      <c r="A41" s="50" t="s">
        <v>74</v>
      </c>
      <c r="B41" s="51" t="s">
        <v>75</v>
      </c>
      <c r="C41" s="49">
        <v>3958</v>
      </c>
      <c r="D41" s="49">
        <v>22861</v>
      </c>
      <c r="E41" s="32">
        <f t="shared" si="0"/>
        <v>0.17313328375836579</v>
      </c>
      <c r="G41" s="11"/>
      <c r="H41" s="11"/>
    </row>
    <row r="42" spans="1:8" ht="15" x14ac:dyDescent="0.25">
      <c r="A42" s="50" t="s">
        <v>76</v>
      </c>
      <c r="B42" s="51" t="s">
        <v>77</v>
      </c>
      <c r="C42" s="49">
        <v>1551</v>
      </c>
      <c r="D42" s="49">
        <v>3347</v>
      </c>
      <c r="E42" s="32">
        <f t="shared" si="0"/>
        <v>0.46340005975500448</v>
      </c>
      <c r="G42" s="11"/>
      <c r="H42" s="11"/>
    </row>
    <row r="43" spans="1:8" ht="15" x14ac:dyDescent="0.25">
      <c r="A43" s="50" t="s">
        <v>78</v>
      </c>
      <c r="B43" s="51" t="s">
        <v>79</v>
      </c>
      <c r="C43" s="49">
        <v>1197</v>
      </c>
      <c r="D43" s="49">
        <v>2648</v>
      </c>
      <c r="E43" s="32">
        <f t="shared" si="0"/>
        <v>0.45203927492447132</v>
      </c>
      <c r="G43" s="11"/>
      <c r="H43" s="11"/>
    </row>
    <row r="44" spans="1:8" ht="15" x14ac:dyDescent="0.25">
      <c r="A44" s="50" t="s">
        <v>80</v>
      </c>
      <c r="B44" s="51" t="s">
        <v>81</v>
      </c>
      <c r="C44" s="49">
        <v>1395</v>
      </c>
      <c r="D44" s="49">
        <v>7395</v>
      </c>
      <c r="E44" s="32">
        <f t="shared" si="0"/>
        <v>0.18864097363083165</v>
      </c>
      <c r="G44" s="11"/>
      <c r="H44" s="11"/>
    </row>
    <row r="45" spans="1:8" ht="15" x14ac:dyDescent="0.25">
      <c r="A45" s="50" t="s">
        <v>82</v>
      </c>
      <c r="B45" s="51" t="s">
        <v>83</v>
      </c>
      <c r="C45" s="49">
        <v>3321</v>
      </c>
      <c r="D45" s="49">
        <v>10625</v>
      </c>
      <c r="E45" s="32">
        <f t="shared" si="0"/>
        <v>0.31256470588235297</v>
      </c>
      <c r="G45" s="11"/>
      <c r="H45" s="11"/>
    </row>
    <row r="46" spans="1:8" ht="15" x14ac:dyDescent="0.25">
      <c r="A46" s="50" t="s">
        <v>84</v>
      </c>
      <c r="B46" s="51" t="s">
        <v>85</v>
      </c>
      <c r="C46" s="49">
        <v>9007</v>
      </c>
      <c r="D46" s="49">
        <v>40575</v>
      </c>
      <c r="E46" s="32">
        <f t="shared" si="0"/>
        <v>0.22198398028342575</v>
      </c>
      <c r="G46" s="11"/>
      <c r="H46" s="11"/>
    </row>
    <row r="47" spans="1:8" ht="15" x14ac:dyDescent="0.25">
      <c r="A47" s="50" t="s">
        <v>86</v>
      </c>
      <c r="B47" s="51" t="s">
        <v>87</v>
      </c>
      <c r="C47" s="49">
        <v>2330</v>
      </c>
      <c r="D47" s="49">
        <v>8038</v>
      </c>
      <c r="E47" s="32">
        <f t="shared" si="0"/>
        <v>0.28987310276188105</v>
      </c>
      <c r="G47" s="11"/>
      <c r="H47" s="11"/>
    </row>
    <row r="48" spans="1:8" ht="15" x14ac:dyDescent="0.25">
      <c r="A48" s="50" t="s">
        <v>88</v>
      </c>
      <c r="B48" s="51" t="s">
        <v>89</v>
      </c>
      <c r="C48" s="49">
        <v>13727</v>
      </c>
      <c r="D48" s="49">
        <v>61443</v>
      </c>
      <c r="E48" s="32">
        <f t="shared" si="0"/>
        <v>0.22341031525153393</v>
      </c>
      <c r="G48" s="11"/>
      <c r="H48" s="11"/>
    </row>
    <row r="49" spans="1:8" ht="15" x14ac:dyDescent="0.25">
      <c r="A49" s="50" t="s">
        <v>90</v>
      </c>
      <c r="B49" s="51" t="s">
        <v>91</v>
      </c>
      <c r="C49" s="49">
        <v>2150</v>
      </c>
      <c r="D49" s="49">
        <v>10906</v>
      </c>
      <c r="E49" s="32">
        <f t="shared" si="0"/>
        <v>0.19713918943700715</v>
      </c>
      <c r="G49" s="11"/>
      <c r="H49" s="11"/>
    </row>
    <row r="50" spans="1:8" ht="15" x14ac:dyDescent="0.25">
      <c r="A50" s="50" t="s">
        <v>92</v>
      </c>
      <c r="B50" s="51" t="s">
        <v>93</v>
      </c>
      <c r="C50" s="49">
        <v>8691</v>
      </c>
      <c r="D50" s="49">
        <v>35990</v>
      </c>
      <c r="E50" s="32">
        <f t="shared" si="0"/>
        <v>0.2414837454848569</v>
      </c>
      <c r="G50" s="11"/>
      <c r="H50" s="11"/>
    </row>
    <row r="51" spans="1:8" ht="15" x14ac:dyDescent="0.25">
      <c r="A51" s="50" t="s">
        <v>94</v>
      </c>
      <c r="B51" s="51" t="s">
        <v>95</v>
      </c>
      <c r="C51" s="49">
        <v>448</v>
      </c>
      <c r="D51" s="49">
        <v>2199</v>
      </c>
      <c r="E51" s="32">
        <f t="shared" si="0"/>
        <v>0.20372896771259663</v>
      </c>
      <c r="G51" s="11"/>
      <c r="H51" s="11"/>
    </row>
    <row r="52" spans="1:8" ht="15" x14ac:dyDescent="0.25">
      <c r="A52" s="50" t="s">
        <v>96</v>
      </c>
      <c r="B52" s="51" t="s">
        <v>97</v>
      </c>
      <c r="C52" s="49">
        <v>432</v>
      </c>
      <c r="D52" s="49">
        <v>1396</v>
      </c>
      <c r="E52" s="32">
        <f t="shared" si="0"/>
        <v>0.30945558739255014</v>
      </c>
      <c r="G52" s="11"/>
      <c r="H52" s="11"/>
    </row>
    <row r="53" spans="1:8" ht="15" x14ac:dyDescent="0.25">
      <c r="A53" s="50" t="s">
        <v>98</v>
      </c>
      <c r="B53" s="51" t="s">
        <v>99</v>
      </c>
      <c r="C53" s="49">
        <v>1686</v>
      </c>
      <c r="D53" s="49">
        <v>9941</v>
      </c>
      <c r="E53" s="32">
        <f t="shared" si="0"/>
        <v>0.16960064379841061</v>
      </c>
      <c r="G53" s="11"/>
      <c r="H53" s="11"/>
    </row>
    <row r="54" spans="1:8" ht="15" x14ac:dyDescent="0.25">
      <c r="A54" s="50" t="s">
        <v>100</v>
      </c>
      <c r="B54" s="51" t="s">
        <v>101</v>
      </c>
      <c r="C54" s="49">
        <v>1174</v>
      </c>
      <c r="D54" s="49">
        <v>3550</v>
      </c>
      <c r="E54" s="32">
        <f t="shared" si="0"/>
        <v>0.33070422535211269</v>
      </c>
      <c r="G54" s="11"/>
      <c r="H54" s="11"/>
    </row>
    <row r="55" spans="1:8" ht="15" x14ac:dyDescent="0.25">
      <c r="A55" s="50" t="s">
        <v>102</v>
      </c>
      <c r="B55" s="51" t="s">
        <v>103</v>
      </c>
      <c r="C55" s="49">
        <v>19856</v>
      </c>
      <c r="D55" s="49">
        <v>83675</v>
      </c>
      <c r="E55" s="32">
        <f t="shared" si="0"/>
        <v>0.23729907379743054</v>
      </c>
      <c r="G55" s="11"/>
      <c r="H55" s="11"/>
    </row>
    <row r="56" spans="1:8" ht="15" x14ac:dyDescent="0.25">
      <c r="A56" s="50" t="s">
        <v>104</v>
      </c>
      <c r="B56" s="51" t="s">
        <v>105</v>
      </c>
      <c r="C56" s="49">
        <v>1862</v>
      </c>
      <c r="D56" s="49">
        <v>5058</v>
      </c>
      <c r="E56" s="32">
        <f t="shared" si="0"/>
        <v>0.36812969553183078</v>
      </c>
      <c r="G56" s="11"/>
      <c r="H56" s="11"/>
    </row>
    <row r="57" spans="1:8" ht="15" x14ac:dyDescent="0.25">
      <c r="A57" s="50" t="s">
        <v>106</v>
      </c>
      <c r="B57" s="51" t="s">
        <v>107</v>
      </c>
      <c r="C57" s="49">
        <v>719</v>
      </c>
      <c r="D57" s="49">
        <v>2986</v>
      </c>
      <c r="E57" s="32">
        <f t="shared" si="0"/>
        <v>0.2407903549899531</v>
      </c>
      <c r="G57" s="11"/>
      <c r="H57" s="11"/>
    </row>
    <row r="58" spans="1:8" ht="15" x14ac:dyDescent="0.25">
      <c r="A58" s="50" t="s">
        <v>108</v>
      </c>
      <c r="B58" s="51" t="s">
        <v>109</v>
      </c>
      <c r="C58" s="49">
        <v>522</v>
      </c>
      <c r="D58" s="49">
        <v>1261</v>
      </c>
      <c r="E58" s="32">
        <f t="shared" si="0"/>
        <v>0.41395717684377475</v>
      </c>
      <c r="G58" s="11"/>
      <c r="H58" s="11"/>
    </row>
    <row r="59" spans="1:8" ht="15" x14ac:dyDescent="0.25">
      <c r="A59" s="50" t="s">
        <v>110</v>
      </c>
      <c r="B59" s="51" t="s">
        <v>111</v>
      </c>
      <c r="C59" s="49">
        <v>5440</v>
      </c>
      <c r="D59" s="49">
        <v>22686</v>
      </c>
      <c r="E59" s="32">
        <f t="shared" si="0"/>
        <v>0.23979546857092479</v>
      </c>
      <c r="G59" s="11"/>
      <c r="H59" s="11"/>
    </row>
    <row r="60" spans="1:8" ht="15" x14ac:dyDescent="0.25">
      <c r="A60" s="50" t="s">
        <v>112</v>
      </c>
      <c r="B60" s="51" t="s">
        <v>113</v>
      </c>
      <c r="C60" s="49">
        <v>1928</v>
      </c>
      <c r="D60" s="49">
        <v>8604</v>
      </c>
      <c r="E60" s="32">
        <f t="shared" si="0"/>
        <v>0.22408182240818225</v>
      </c>
      <c r="G60" s="11"/>
      <c r="H60" s="11"/>
    </row>
    <row r="61" spans="1:8" ht="15" x14ac:dyDescent="0.25">
      <c r="A61" s="50" t="s">
        <v>114</v>
      </c>
      <c r="B61" s="51" t="s">
        <v>115</v>
      </c>
      <c r="C61" s="49">
        <v>3377</v>
      </c>
      <c r="D61" s="49">
        <v>15940</v>
      </c>
      <c r="E61" s="32">
        <f t="shared" si="0"/>
        <v>0.2118569636135508</v>
      </c>
      <c r="G61" s="11"/>
      <c r="H61" s="11"/>
    </row>
    <row r="62" spans="1:8" ht="15" x14ac:dyDescent="0.25">
      <c r="A62" s="50" t="s">
        <v>116</v>
      </c>
      <c r="B62" s="51" t="s">
        <v>117</v>
      </c>
      <c r="C62" s="49">
        <v>1228</v>
      </c>
      <c r="D62" s="49">
        <v>3773</v>
      </c>
      <c r="E62" s="32">
        <f t="shared" si="0"/>
        <v>0.32547044791942753</v>
      </c>
      <c r="G62" s="11"/>
      <c r="H62" s="11"/>
    </row>
    <row r="63" spans="1:8" ht="15" x14ac:dyDescent="0.25">
      <c r="A63" s="50" t="s">
        <v>118</v>
      </c>
      <c r="B63" s="51" t="s">
        <v>119</v>
      </c>
      <c r="C63" s="49">
        <v>2547</v>
      </c>
      <c r="D63" s="49">
        <v>9701</v>
      </c>
      <c r="E63" s="32">
        <f t="shared" si="0"/>
        <v>0.26255025255128339</v>
      </c>
      <c r="G63" s="11"/>
      <c r="H63" s="11"/>
    </row>
    <row r="64" spans="1:8" ht="15" x14ac:dyDescent="0.25">
      <c r="A64" s="50" t="s">
        <v>120</v>
      </c>
      <c r="B64" s="51" t="s">
        <v>121</v>
      </c>
      <c r="C64" s="49">
        <v>217</v>
      </c>
      <c r="D64" s="49">
        <v>779</v>
      </c>
      <c r="E64" s="32">
        <f t="shared" si="0"/>
        <v>0.27856225930680362</v>
      </c>
      <c r="G64" s="11"/>
      <c r="H64" s="11"/>
    </row>
    <row r="65" spans="1:8" ht="15" x14ac:dyDescent="0.25">
      <c r="A65" s="50" t="s">
        <v>122</v>
      </c>
      <c r="B65" s="51" t="s">
        <v>123</v>
      </c>
      <c r="C65" s="49">
        <v>4146</v>
      </c>
      <c r="D65" s="49">
        <v>25072</v>
      </c>
      <c r="E65" s="32">
        <f t="shared" si="0"/>
        <v>0.16536375239310785</v>
      </c>
      <c r="G65" s="11"/>
      <c r="H65" s="11"/>
    </row>
    <row r="66" spans="1:8" ht="15" x14ac:dyDescent="0.25">
      <c r="A66" s="50" t="s">
        <v>124</v>
      </c>
      <c r="B66" s="51" t="s">
        <v>125</v>
      </c>
      <c r="C66" s="49">
        <v>823</v>
      </c>
      <c r="D66" s="49">
        <v>5521</v>
      </c>
      <c r="E66" s="32">
        <f t="shared" si="0"/>
        <v>0.14906719797138199</v>
      </c>
      <c r="G66" s="11"/>
      <c r="H66" s="11"/>
    </row>
    <row r="67" spans="1:8" ht="15" x14ac:dyDescent="0.25">
      <c r="A67" s="50" t="s">
        <v>126</v>
      </c>
      <c r="B67" s="51" t="s">
        <v>127</v>
      </c>
      <c r="C67" s="49">
        <v>1086</v>
      </c>
      <c r="D67" s="49">
        <v>4290</v>
      </c>
      <c r="E67" s="32">
        <f t="shared" si="0"/>
        <v>0.25314685314685315</v>
      </c>
      <c r="G67" s="11"/>
      <c r="H67" s="11"/>
    </row>
    <row r="68" spans="1:8" ht="15" x14ac:dyDescent="0.25">
      <c r="A68" s="50" t="s">
        <v>128</v>
      </c>
      <c r="B68" s="51" t="s">
        <v>129</v>
      </c>
      <c r="C68" s="49">
        <v>6884</v>
      </c>
      <c r="D68" s="49">
        <v>34250</v>
      </c>
      <c r="E68" s="32">
        <f t="shared" si="0"/>
        <v>0.200992700729927</v>
      </c>
      <c r="G68" s="11"/>
      <c r="H68" s="11"/>
    </row>
    <row r="69" spans="1:8" ht="15" x14ac:dyDescent="0.25">
      <c r="A69" s="50" t="s">
        <v>130</v>
      </c>
      <c r="B69" s="51" t="s">
        <v>131</v>
      </c>
      <c r="C69" s="49">
        <v>472</v>
      </c>
      <c r="D69" s="49">
        <v>1581</v>
      </c>
      <c r="E69" s="32">
        <f t="shared" si="0"/>
        <v>0.29854522454142945</v>
      </c>
      <c r="G69" s="11"/>
      <c r="H69" s="11"/>
    </row>
    <row r="70" spans="1:8" ht="15" x14ac:dyDescent="0.25">
      <c r="A70" s="50" t="s">
        <v>132</v>
      </c>
      <c r="B70" s="51" t="s">
        <v>133</v>
      </c>
      <c r="C70" s="49">
        <v>2665</v>
      </c>
      <c r="D70" s="49">
        <v>10638</v>
      </c>
      <c r="E70" s="32">
        <f t="shared" si="0"/>
        <v>0.25051701447640534</v>
      </c>
      <c r="G70" s="11"/>
      <c r="H70" s="11"/>
    </row>
    <row r="71" spans="1:8" ht="15" x14ac:dyDescent="0.25">
      <c r="A71" s="50" t="s">
        <v>134</v>
      </c>
      <c r="B71" s="51" t="s">
        <v>135</v>
      </c>
      <c r="C71" s="49">
        <v>3150</v>
      </c>
      <c r="D71" s="49">
        <v>10479</v>
      </c>
      <c r="E71" s="32">
        <f t="shared" si="0"/>
        <v>0.30060120240480964</v>
      </c>
      <c r="G71" s="11"/>
      <c r="H71" s="11"/>
    </row>
    <row r="72" spans="1:8" ht="15" x14ac:dyDescent="0.25">
      <c r="A72" s="50" t="s">
        <v>136</v>
      </c>
      <c r="B72" s="51" t="s">
        <v>137</v>
      </c>
      <c r="C72" s="49">
        <v>2704</v>
      </c>
      <c r="D72" s="49">
        <v>13867</v>
      </c>
      <c r="E72" s="32">
        <f t="shared" ref="E72:E122" si="1">IF(AND(C72&gt;0,D72&gt;0),C72/D72,0)</f>
        <v>0.19499531261267758</v>
      </c>
      <c r="G72" s="11"/>
      <c r="H72" s="11"/>
    </row>
    <row r="73" spans="1:8" ht="15" x14ac:dyDescent="0.25">
      <c r="A73" s="50" t="s">
        <v>138</v>
      </c>
      <c r="B73" s="51" t="s">
        <v>139</v>
      </c>
      <c r="C73" s="49">
        <v>1287</v>
      </c>
      <c r="D73" s="49">
        <v>4780</v>
      </c>
      <c r="E73" s="32">
        <f t="shared" si="1"/>
        <v>0.26924686192468616</v>
      </c>
      <c r="G73" s="11"/>
      <c r="H73" s="11"/>
    </row>
    <row r="74" spans="1:8" ht="15" x14ac:dyDescent="0.25">
      <c r="A74" s="50" t="s">
        <v>140</v>
      </c>
      <c r="B74" s="51" t="s">
        <v>141</v>
      </c>
      <c r="C74" s="49">
        <v>771</v>
      </c>
      <c r="D74" s="49">
        <v>3157</v>
      </c>
      <c r="E74" s="32">
        <f t="shared" si="1"/>
        <v>0.24421919543870763</v>
      </c>
      <c r="G74" s="11"/>
      <c r="H74" s="11"/>
    </row>
    <row r="75" spans="1:8" ht="15" x14ac:dyDescent="0.25">
      <c r="A75" s="50" t="s">
        <v>142</v>
      </c>
      <c r="B75" s="51" t="s">
        <v>143</v>
      </c>
      <c r="C75" s="49">
        <v>1395</v>
      </c>
      <c r="D75" s="49">
        <v>4029</v>
      </c>
      <c r="E75" s="32">
        <f t="shared" si="1"/>
        <v>0.34623976172747578</v>
      </c>
      <c r="G75" s="11"/>
      <c r="H75" s="11"/>
    </row>
    <row r="76" spans="1:8" ht="15" x14ac:dyDescent="0.25">
      <c r="A76" s="50" t="s">
        <v>144</v>
      </c>
      <c r="B76" s="51" t="s">
        <v>145</v>
      </c>
      <c r="C76" s="49">
        <v>1891</v>
      </c>
      <c r="D76" s="49">
        <v>7174</v>
      </c>
      <c r="E76" s="32">
        <f t="shared" si="1"/>
        <v>0.26359074435461388</v>
      </c>
      <c r="G76" s="11"/>
      <c r="H76" s="11"/>
    </row>
    <row r="77" spans="1:8" ht="15" x14ac:dyDescent="0.25">
      <c r="A77" s="50" t="s">
        <v>146</v>
      </c>
      <c r="B77" s="53" t="s">
        <v>147</v>
      </c>
      <c r="C77" s="49">
        <v>31871</v>
      </c>
      <c r="D77" s="49">
        <v>165212</v>
      </c>
      <c r="E77" s="32">
        <f t="shared" si="1"/>
        <v>0.192909716001259</v>
      </c>
      <c r="G77" s="11"/>
      <c r="H77" s="11"/>
    </row>
    <row r="78" spans="1:8" ht="15" x14ac:dyDescent="0.25">
      <c r="A78" s="50" t="s">
        <v>148</v>
      </c>
      <c r="B78" s="51" t="s">
        <v>149</v>
      </c>
      <c r="C78" s="49">
        <v>582</v>
      </c>
      <c r="D78" s="49">
        <v>2252</v>
      </c>
      <c r="E78" s="32">
        <f t="shared" si="1"/>
        <v>0.25843694493783304</v>
      </c>
      <c r="G78" s="11"/>
      <c r="H78" s="11"/>
    </row>
    <row r="79" spans="1:8" ht="15" x14ac:dyDescent="0.25">
      <c r="A79" s="50" t="s">
        <v>150</v>
      </c>
      <c r="B79" s="51" t="s">
        <v>151</v>
      </c>
      <c r="C79" s="49">
        <v>1473</v>
      </c>
      <c r="D79" s="49">
        <v>4999</v>
      </c>
      <c r="E79" s="32">
        <f t="shared" si="1"/>
        <v>0.29465893178635727</v>
      </c>
      <c r="G79" s="11"/>
      <c r="H79" s="11"/>
    </row>
    <row r="80" spans="1:8" ht="15" x14ac:dyDescent="0.25">
      <c r="A80" s="50" t="s">
        <v>152</v>
      </c>
      <c r="B80" s="51" t="s">
        <v>153</v>
      </c>
      <c r="C80" s="49">
        <v>3238</v>
      </c>
      <c r="D80" s="49">
        <v>14111</v>
      </c>
      <c r="E80" s="32">
        <f t="shared" si="1"/>
        <v>0.22946637375097442</v>
      </c>
      <c r="G80" s="11"/>
      <c r="H80" s="11"/>
    </row>
    <row r="81" spans="1:8" ht="15" x14ac:dyDescent="0.25">
      <c r="A81" s="50" t="s">
        <v>154</v>
      </c>
      <c r="B81" s="51" t="s">
        <v>155</v>
      </c>
      <c r="C81" s="49">
        <v>4845</v>
      </c>
      <c r="D81" s="49">
        <v>19106</v>
      </c>
      <c r="E81" s="32">
        <f t="shared" si="1"/>
        <v>0.25358526117450014</v>
      </c>
      <c r="G81" s="11"/>
      <c r="H81" s="11"/>
    </row>
    <row r="82" spans="1:8" ht="15" x14ac:dyDescent="0.25">
      <c r="A82" s="50" t="s">
        <v>156</v>
      </c>
      <c r="B82" s="51" t="s">
        <v>157</v>
      </c>
      <c r="C82" s="49">
        <v>6170</v>
      </c>
      <c r="D82" s="49">
        <v>28725</v>
      </c>
      <c r="E82" s="32">
        <f t="shared" si="1"/>
        <v>0.21479547432550045</v>
      </c>
      <c r="G82" s="11"/>
      <c r="H82" s="11"/>
    </row>
    <row r="83" spans="1:8" ht="15" x14ac:dyDescent="0.25">
      <c r="A83" s="50" t="s">
        <v>158</v>
      </c>
      <c r="B83" s="51" t="s">
        <v>159</v>
      </c>
      <c r="C83" s="49">
        <v>1106</v>
      </c>
      <c r="D83" s="49">
        <v>3388</v>
      </c>
      <c r="E83" s="32">
        <f t="shared" si="1"/>
        <v>0.32644628099173556</v>
      </c>
      <c r="G83" s="11"/>
      <c r="H83" s="11"/>
    </row>
    <row r="84" spans="1:8" ht="15" x14ac:dyDescent="0.25">
      <c r="A84" s="50" t="s">
        <v>160</v>
      </c>
      <c r="B84" s="51" t="s">
        <v>161</v>
      </c>
      <c r="C84" s="49">
        <v>5555</v>
      </c>
      <c r="D84" s="49">
        <v>25275</v>
      </c>
      <c r="E84" s="32">
        <f t="shared" si="1"/>
        <v>0.21978239366963404</v>
      </c>
      <c r="G84" s="11"/>
      <c r="H84" s="11"/>
    </row>
    <row r="85" spans="1:8" ht="15" x14ac:dyDescent="0.25">
      <c r="A85" s="50" t="s">
        <v>162</v>
      </c>
      <c r="B85" s="51" t="s">
        <v>163</v>
      </c>
      <c r="C85" s="49">
        <v>1570</v>
      </c>
      <c r="D85" s="49">
        <v>8644</v>
      </c>
      <c r="E85" s="32">
        <f t="shared" si="1"/>
        <v>0.18162887552059231</v>
      </c>
      <c r="G85" s="11"/>
      <c r="H85" s="11"/>
    </row>
    <row r="86" spans="1:8" ht="15" x14ac:dyDescent="0.25">
      <c r="A86" s="50" t="s">
        <v>164</v>
      </c>
      <c r="B86" s="51" t="s">
        <v>165</v>
      </c>
      <c r="C86" s="49">
        <v>1532</v>
      </c>
      <c r="D86" s="49">
        <v>12447</v>
      </c>
      <c r="E86" s="32">
        <f t="shared" si="1"/>
        <v>0.12308186711657428</v>
      </c>
      <c r="G86" s="11"/>
      <c r="H86" s="11"/>
    </row>
    <row r="87" spans="1:8" ht="15" x14ac:dyDescent="0.25">
      <c r="A87" s="50" t="s">
        <v>166</v>
      </c>
      <c r="B87" s="51" t="s">
        <v>167</v>
      </c>
      <c r="C87" s="49">
        <v>473</v>
      </c>
      <c r="D87" s="49">
        <v>1738</v>
      </c>
      <c r="E87" s="32">
        <f t="shared" si="1"/>
        <v>0.27215189873417722</v>
      </c>
      <c r="G87" s="11"/>
      <c r="H87" s="11"/>
    </row>
    <row r="88" spans="1:8" ht="15" x14ac:dyDescent="0.25">
      <c r="A88" s="50" t="s">
        <v>168</v>
      </c>
      <c r="B88" s="51" t="s">
        <v>169</v>
      </c>
      <c r="C88" s="49">
        <v>1827</v>
      </c>
      <c r="D88" s="49">
        <v>6500</v>
      </c>
      <c r="E88" s="32">
        <f t="shared" si="1"/>
        <v>0.28107692307692306</v>
      </c>
      <c r="G88" s="11"/>
      <c r="H88" s="11"/>
    </row>
    <row r="89" spans="1:8" ht="15" x14ac:dyDescent="0.25">
      <c r="A89" s="50" t="s">
        <v>170</v>
      </c>
      <c r="B89" s="51" t="s">
        <v>171</v>
      </c>
      <c r="C89" s="49">
        <v>1972</v>
      </c>
      <c r="D89" s="49">
        <v>8835</v>
      </c>
      <c r="E89" s="32">
        <f t="shared" si="1"/>
        <v>0.22320316921335598</v>
      </c>
      <c r="G89" s="11"/>
      <c r="H89" s="11"/>
    </row>
    <row r="90" spans="1:8" ht="15" x14ac:dyDescent="0.25">
      <c r="A90" s="50" t="s">
        <v>172</v>
      </c>
      <c r="B90" s="51" t="s">
        <v>173</v>
      </c>
      <c r="C90" s="49">
        <v>549</v>
      </c>
      <c r="D90" s="49">
        <v>2021</v>
      </c>
      <c r="E90" s="32">
        <f t="shared" si="1"/>
        <v>0.27164769915883225</v>
      </c>
      <c r="G90" s="11"/>
      <c r="H90" s="11"/>
    </row>
    <row r="91" spans="1:8" ht="15" x14ac:dyDescent="0.25">
      <c r="A91" s="50" t="s">
        <v>174</v>
      </c>
      <c r="B91" s="51" t="s">
        <v>175</v>
      </c>
      <c r="C91" s="49">
        <v>1442</v>
      </c>
      <c r="D91" s="49">
        <v>6715</v>
      </c>
      <c r="E91" s="32">
        <f t="shared" si="1"/>
        <v>0.21474311243484737</v>
      </c>
      <c r="G91" s="11"/>
      <c r="H91" s="11"/>
    </row>
    <row r="92" spans="1:8" ht="15" x14ac:dyDescent="0.25">
      <c r="A92" s="50" t="s">
        <v>176</v>
      </c>
      <c r="B92" s="51" t="s">
        <v>177</v>
      </c>
      <c r="C92" s="49">
        <v>6690</v>
      </c>
      <c r="D92" s="49">
        <v>26586</v>
      </c>
      <c r="E92" s="32">
        <f t="shared" si="1"/>
        <v>0.25163619950349808</v>
      </c>
      <c r="G92" s="11"/>
      <c r="H92" s="11"/>
    </row>
    <row r="93" spans="1:8" ht="15" x14ac:dyDescent="0.25">
      <c r="A93" s="50" t="s">
        <v>178</v>
      </c>
      <c r="B93" s="51" t="s">
        <v>179</v>
      </c>
      <c r="C93" s="49">
        <v>670</v>
      </c>
      <c r="D93" s="49">
        <v>2981</v>
      </c>
      <c r="E93" s="32">
        <f t="shared" si="1"/>
        <v>0.22475679302247567</v>
      </c>
      <c r="G93" s="11"/>
      <c r="H93" s="11"/>
    </row>
    <row r="94" spans="1:8" ht="15" x14ac:dyDescent="0.25">
      <c r="A94" s="50" t="s">
        <v>180</v>
      </c>
      <c r="B94" s="51" t="s">
        <v>181</v>
      </c>
      <c r="C94" s="49">
        <v>4410</v>
      </c>
      <c r="D94" s="49">
        <v>20771</v>
      </c>
      <c r="E94" s="32">
        <f t="shared" si="1"/>
        <v>0.21231524721968129</v>
      </c>
      <c r="G94" s="11"/>
      <c r="H94" s="11"/>
    </row>
    <row r="95" spans="1:8" ht="15" x14ac:dyDescent="0.25">
      <c r="A95" s="50" t="s">
        <v>182</v>
      </c>
      <c r="B95" s="51" t="s">
        <v>183</v>
      </c>
      <c r="C95" s="49">
        <v>1763</v>
      </c>
      <c r="D95" s="49">
        <v>4940</v>
      </c>
      <c r="E95" s="32">
        <f t="shared" si="1"/>
        <v>0.35688259109311743</v>
      </c>
      <c r="G95" s="11"/>
      <c r="H95" s="11"/>
    </row>
    <row r="96" spans="1:8" ht="15" x14ac:dyDescent="0.25">
      <c r="A96" s="50" t="s">
        <v>184</v>
      </c>
      <c r="B96" s="51" t="s">
        <v>185</v>
      </c>
      <c r="C96" s="49">
        <v>2822</v>
      </c>
      <c r="D96" s="49">
        <v>8256</v>
      </c>
      <c r="E96" s="32">
        <f t="shared" si="1"/>
        <v>0.34181201550387597</v>
      </c>
      <c r="G96" s="11"/>
      <c r="H96" s="11"/>
    </row>
    <row r="97" spans="1:8" ht="15" x14ac:dyDescent="0.25">
      <c r="A97" s="50" t="s">
        <v>186</v>
      </c>
      <c r="B97" s="51" t="s">
        <v>187</v>
      </c>
      <c r="C97" s="49">
        <v>10299</v>
      </c>
      <c r="D97" s="49">
        <v>25651</v>
      </c>
      <c r="E97" s="32">
        <f t="shared" si="1"/>
        <v>0.40150481462711007</v>
      </c>
      <c r="G97" s="11"/>
      <c r="H97" s="11"/>
    </row>
    <row r="98" spans="1:8" ht="15" x14ac:dyDescent="0.25">
      <c r="A98" s="50" t="s">
        <v>188</v>
      </c>
      <c r="B98" s="51" t="s">
        <v>189</v>
      </c>
      <c r="C98" s="49">
        <v>3767</v>
      </c>
      <c r="D98" s="49">
        <v>15553</v>
      </c>
      <c r="E98" s="32">
        <f t="shared" si="1"/>
        <v>0.24220407638397737</v>
      </c>
      <c r="G98" s="11"/>
      <c r="H98" s="11"/>
    </row>
    <row r="99" spans="1:8" ht="15" x14ac:dyDescent="0.25">
      <c r="A99" s="50" t="s">
        <v>190</v>
      </c>
      <c r="B99" s="51" t="s">
        <v>191</v>
      </c>
      <c r="C99" s="49">
        <v>5722</v>
      </c>
      <c r="D99" s="49">
        <v>22414</v>
      </c>
      <c r="E99" s="32">
        <f t="shared" si="1"/>
        <v>0.25528687427500668</v>
      </c>
      <c r="G99" s="11"/>
      <c r="H99" s="11"/>
    </row>
    <row r="100" spans="1:8" ht="15" x14ac:dyDescent="0.25">
      <c r="A100" s="50" t="s">
        <v>192</v>
      </c>
      <c r="B100" s="51" t="s">
        <v>193</v>
      </c>
      <c r="C100" s="49">
        <v>3410</v>
      </c>
      <c r="D100" s="49">
        <v>11296</v>
      </c>
      <c r="E100" s="32">
        <f t="shared" si="1"/>
        <v>0.30187677053824363</v>
      </c>
      <c r="G100" s="11"/>
      <c r="H100" s="11"/>
    </row>
    <row r="101" spans="1:8" ht="15" x14ac:dyDescent="0.25">
      <c r="A101" s="50" t="s">
        <v>194</v>
      </c>
      <c r="B101" s="51" t="s">
        <v>195</v>
      </c>
      <c r="C101" s="49">
        <v>2460</v>
      </c>
      <c r="D101" s="49">
        <v>9054</v>
      </c>
      <c r="E101" s="32">
        <f t="shared" si="1"/>
        <v>0.2717031146454606</v>
      </c>
      <c r="G101" s="11"/>
      <c r="H101" s="11"/>
    </row>
    <row r="102" spans="1:8" ht="15" x14ac:dyDescent="0.25">
      <c r="A102" s="50" t="s">
        <v>196</v>
      </c>
      <c r="B102" s="51" t="s">
        <v>197</v>
      </c>
      <c r="C102" s="49">
        <v>902</v>
      </c>
      <c r="D102" s="49">
        <v>2811</v>
      </c>
      <c r="E102" s="32">
        <f t="shared" si="1"/>
        <v>0.32088224831020989</v>
      </c>
      <c r="G102" s="11"/>
      <c r="H102" s="11"/>
    </row>
    <row r="103" spans="1:8" ht="15" x14ac:dyDescent="0.25">
      <c r="A103" s="50" t="s">
        <v>198</v>
      </c>
      <c r="B103" s="51" t="s">
        <v>199</v>
      </c>
      <c r="C103" s="49">
        <v>2314</v>
      </c>
      <c r="D103" s="49">
        <v>6535</v>
      </c>
      <c r="E103" s="32">
        <f t="shared" si="1"/>
        <v>0.35409334353481253</v>
      </c>
      <c r="G103" s="11"/>
      <c r="H103" s="11"/>
    </row>
    <row r="104" spans="1:8" ht="15" x14ac:dyDescent="0.25">
      <c r="A104" s="50" t="s">
        <v>200</v>
      </c>
      <c r="B104" s="51" t="s">
        <v>201</v>
      </c>
      <c r="C104" s="49">
        <v>2107</v>
      </c>
      <c r="D104" s="49">
        <v>10118</v>
      </c>
      <c r="E104" s="32">
        <f t="shared" si="1"/>
        <v>0.20824273571852145</v>
      </c>
      <c r="G104" s="11"/>
      <c r="H104" s="11"/>
    </row>
    <row r="105" spans="1:8" ht="15" x14ac:dyDescent="0.25">
      <c r="A105" s="50" t="s">
        <v>202</v>
      </c>
      <c r="B105" s="51" t="s">
        <v>203</v>
      </c>
      <c r="C105" s="49">
        <v>1556</v>
      </c>
      <c r="D105" s="49">
        <v>7974</v>
      </c>
      <c r="E105" s="32">
        <f t="shared" si="1"/>
        <v>0.19513418610484073</v>
      </c>
      <c r="G105" s="11"/>
      <c r="H105" s="11"/>
    </row>
    <row r="106" spans="1:8" ht="15" x14ac:dyDescent="0.25">
      <c r="A106" s="50" t="s">
        <v>204</v>
      </c>
      <c r="B106" s="51" t="s">
        <v>205</v>
      </c>
      <c r="C106" s="49">
        <v>2691</v>
      </c>
      <c r="D106" s="49">
        <v>10109</v>
      </c>
      <c r="E106" s="32">
        <f t="shared" si="1"/>
        <v>0.2661984370363043</v>
      </c>
      <c r="G106" s="11"/>
      <c r="H106" s="11"/>
    </row>
    <row r="107" spans="1:8" ht="15" x14ac:dyDescent="0.25">
      <c r="A107" s="50" t="s">
        <v>206</v>
      </c>
      <c r="B107" s="51" t="s">
        <v>207</v>
      </c>
      <c r="C107" s="49">
        <v>261</v>
      </c>
      <c r="D107" s="49">
        <v>1007</v>
      </c>
      <c r="E107" s="32">
        <f t="shared" si="1"/>
        <v>0.25918570009930486</v>
      </c>
      <c r="G107" s="11"/>
      <c r="H107" s="11"/>
    </row>
    <row r="108" spans="1:8" ht="15" x14ac:dyDescent="0.25">
      <c r="A108" s="50" t="s">
        <v>208</v>
      </c>
      <c r="B108" s="51" t="s">
        <v>209</v>
      </c>
      <c r="C108" s="49">
        <v>602</v>
      </c>
      <c r="D108" s="49">
        <v>1702</v>
      </c>
      <c r="E108" s="32">
        <f t="shared" si="1"/>
        <v>0.35370152761457108</v>
      </c>
      <c r="G108" s="11"/>
      <c r="H108" s="11"/>
    </row>
    <row r="109" spans="1:8" ht="15" x14ac:dyDescent="0.25">
      <c r="A109" s="50" t="s">
        <v>210</v>
      </c>
      <c r="B109" s="51" t="s">
        <v>211</v>
      </c>
      <c r="C109" s="49">
        <v>414</v>
      </c>
      <c r="D109" s="49">
        <v>1415</v>
      </c>
      <c r="E109" s="32">
        <f t="shared" si="1"/>
        <v>0.29257950530035337</v>
      </c>
      <c r="G109" s="11"/>
      <c r="H109" s="11"/>
    </row>
    <row r="110" spans="1:8" ht="15" x14ac:dyDescent="0.25">
      <c r="A110" s="50" t="s">
        <v>212</v>
      </c>
      <c r="B110" s="51" t="s">
        <v>213</v>
      </c>
      <c r="C110" s="49">
        <v>1127</v>
      </c>
      <c r="D110" s="49">
        <v>4291</v>
      </c>
      <c r="E110" s="32">
        <f t="shared" si="1"/>
        <v>0.26264274061990212</v>
      </c>
      <c r="G110" s="11"/>
      <c r="H110" s="11"/>
    </row>
    <row r="111" spans="1:8" ht="15" x14ac:dyDescent="0.25">
      <c r="A111" s="50" t="s">
        <v>214</v>
      </c>
      <c r="B111" s="51" t="s">
        <v>215</v>
      </c>
      <c r="C111" s="49">
        <v>233</v>
      </c>
      <c r="D111" s="49">
        <v>560</v>
      </c>
      <c r="E111" s="32">
        <f t="shared" si="1"/>
        <v>0.41607142857142859</v>
      </c>
      <c r="G111" s="11"/>
      <c r="H111" s="11"/>
    </row>
    <row r="112" spans="1:8" ht="15" x14ac:dyDescent="0.25">
      <c r="A112" s="50" t="s">
        <v>216</v>
      </c>
      <c r="B112" s="51" t="s">
        <v>217</v>
      </c>
      <c r="C112" s="49">
        <v>5347</v>
      </c>
      <c r="D112" s="49">
        <v>46324</v>
      </c>
      <c r="E112" s="32">
        <f t="shared" si="1"/>
        <v>0.11542612900440377</v>
      </c>
      <c r="G112" s="11"/>
      <c r="H112" s="11"/>
    </row>
    <row r="113" spans="1:8" ht="15" x14ac:dyDescent="0.25">
      <c r="A113" s="50" t="s">
        <v>218</v>
      </c>
      <c r="B113" s="51" t="s">
        <v>219</v>
      </c>
      <c r="C113" s="49">
        <v>2709</v>
      </c>
      <c r="D113" s="49">
        <v>8404</v>
      </c>
      <c r="E113" s="32">
        <f t="shared" si="1"/>
        <v>0.32234650166587342</v>
      </c>
      <c r="G113" s="11"/>
      <c r="H113" s="11"/>
    </row>
    <row r="114" spans="1:8" ht="15" x14ac:dyDescent="0.25">
      <c r="A114" s="50" t="s">
        <v>220</v>
      </c>
      <c r="B114" s="51" t="s">
        <v>221</v>
      </c>
      <c r="C114" s="49">
        <v>23245</v>
      </c>
      <c r="D114" s="49">
        <v>169961</v>
      </c>
      <c r="E114" s="32">
        <f t="shared" si="1"/>
        <v>0.13676667000076489</v>
      </c>
      <c r="G114" s="11"/>
      <c r="H114" s="11"/>
    </row>
    <row r="115" spans="1:8" ht="15" x14ac:dyDescent="0.25">
      <c r="A115" s="50" t="s">
        <v>222</v>
      </c>
      <c r="B115" s="51" t="s">
        <v>223</v>
      </c>
      <c r="C115" s="49">
        <v>1022</v>
      </c>
      <c r="D115" s="49">
        <v>3043</v>
      </c>
      <c r="E115" s="32">
        <f t="shared" si="1"/>
        <v>0.33585277686493592</v>
      </c>
      <c r="G115" s="11"/>
      <c r="H115" s="11"/>
    </row>
    <row r="116" spans="1:8" ht="15" x14ac:dyDescent="0.25">
      <c r="A116" s="50" t="s">
        <v>224</v>
      </c>
      <c r="B116" s="51" t="s">
        <v>225</v>
      </c>
      <c r="C116" s="49">
        <v>779</v>
      </c>
      <c r="D116" s="49">
        <v>2171</v>
      </c>
      <c r="E116" s="32">
        <f t="shared" si="1"/>
        <v>0.35882081989866421</v>
      </c>
      <c r="G116" s="11"/>
      <c r="H116" s="11"/>
    </row>
    <row r="117" spans="1:8" ht="15" x14ac:dyDescent="0.25">
      <c r="A117" s="50" t="s">
        <v>226</v>
      </c>
      <c r="B117" s="51" t="s">
        <v>227</v>
      </c>
      <c r="C117" s="49">
        <v>1011</v>
      </c>
      <c r="D117" s="49">
        <v>5114</v>
      </c>
      <c r="E117" s="32">
        <f t="shared" si="1"/>
        <v>0.19769260852561596</v>
      </c>
      <c r="G117" s="11"/>
      <c r="H117" s="11"/>
    </row>
    <row r="118" spans="1:8" ht="15" x14ac:dyDescent="0.25">
      <c r="A118" s="50" t="s">
        <v>228</v>
      </c>
      <c r="B118" s="51" t="s">
        <v>229</v>
      </c>
      <c r="C118" s="49">
        <v>5978</v>
      </c>
      <c r="D118" s="49">
        <v>21708</v>
      </c>
      <c r="E118" s="32">
        <f t="shared" si="1"/>
        <v>0.27538234752165103</v>
      </c>
      <c r="G118" s="11"/>
      <c r="H118" s="11"/>
    </row>
    <row r="119" spans="1:8" ht="15" x14ac:dyDescent="0.25">
      <c r="A119" s="50" t="s">
        <v>230</v>
      </c>
      <c r="B119" s="51" t="s">
        <v>231</v>
      </c>
      <c r="C119" s="49">
        <v>2702</v>
      </c>
      <c r="D119" s="49">
        <v>11507</v>
      </c>
      <c r="E119" s="32">
        <f t="shared" si="1"/>
        <v>0.23481359172677502</v>
      </c>
      <c r="G119" s="11"/>
      <c r="H119" s="11"/>
    </row>
    <row r="120" spans="1:8" ht="15" x14ac:dyDescent="0.25">
      <c r="A120" s="50" t="s">
        <v>232</v>
      </c>
      <c r="B120" s="51" t="s">
        <v>233</v>
      </c>
      <c r="C120" s="49">
        <v>4114</v>
      </c>
      <c r="D120" s="49">
        <v>14588</v>
      </c>
      <c r="E120" s="32">
        <f t="shared" si="1"/>
        <v>0.28201261310666303</v>
      </c>
      <c r="G120" s="11"/>
      <c r="H120" s="11"/>
    </row>
    <row r="121" spans="1:8" ht="15" x14ac:dyDescent="0.25">
      <c r="A121" s="50" t="s">
        <v>234</v>
      </c>
      <c r="B121" s="51" t="s">
        <v>235</v>
      </c>
      <c r="C121" s="49">
        <v>1329</v>
      </c>
      <c r="D121" s="49">
        <v>6642</v>
      </c>
      <c r="E121" s="32">
        <f t="shared" si="1"/>
        <v>0.20009033423667569</v>
      </c>
      <c r="G121" s="11"/>
      <c r="H121" s="11"/>
    </row>
    <row r="122" spans="1:8" ht="15" x14ac:dyDescent="0.25">
      <c r="A122" s="50" t="s">
        <v>236</v>
      </c>
      <c r="B122" s="54" t="s">
        <v>237</v>
      </c>
      <c r="C122" s="49">
        <v>758</v>
      </c>
      <c r="D122" s="49">
        <v>2688</v>
      </c>
      <c r="E122" s="32">
        <f t="shared" si="1"/>
        <v>0.28199404761904762</v>
      </c>
      <c r="G122" s="11"/>
      <c r="H122" s="11"/>
    </row>
    <row r="123" spans="1:8" thickBot="1" x14ac:dyDescent="0.3">
      <c r="A123" s="55"/>
      <c r="B123" s="56" t="s">
        <v>238</v>
      </c>
      <c r="C123" s="57">
        <f>SUM(C8:C122)</f>
        <v>363949</v>
      </c>
      <c r="D123" s="57">
        <f>SUM(D8:D122)</f>
        <v>1642084</v>
      </c>
      <c r="E123" s="42"/>
      <c r="G123" s="17"/>
      <c r="H123" s="17"/>
    </row>
    <row r="124" spans="1:8" thickTop="1" x14ac:dyDescent="0.25">
      <c r="A124" s="55"/>
      <c r="B124" s="58"/>
      <c r="C124" s="59"/>
      <c r="D124" s="59"/>
      <c r="E124" s="42"/>
    </row>
    <row r="125" spans="1:8" ht="15" x14ac:dyDescent="0.25">
      <c r="A125" s="50"/>
      <c r="B125" s="51" t="s">
        <v>239</v>
      </c>
      <c r="C125" s="60">
        <v>778</v>
      </c>
      <c r="D125" s="60">
        <v>2914</v>
      </c>
      <c r="E125" s="32">
        <f>IF(AND(C125&gt;0,D125&gt;0),C125/D125,0)</f>
        <v>0.2669869595058339</v>
      </c>
      <c r="G125" s="11"/>
    </row>
    <row r="126" spans="1:8" ht="15" x14ac:dyDescent="0.25">
      <c r="A126" s="50"/>
      <c r="B126" s="51" t="s">
        <v>240</v>
      </c>
      <c r="C126" s="60">
        <v>295</v>
      </c>
      <c r="D126" s="60">
        <v>1756</v>
      </c>
      <c r="E126" s="32">
        <f>IF(AND(C126&gt;0,D126&gt;0),C126/D126,0)</f>
        <v>0.16799544419134396</v>
      </c>
    </row>
    <row r="127" spans="1:8" ht="15" x14ac:dyDescent="0.25">
      <c r="A127" s="50"/>
      <c r="B127" s="51" t="s">
        <v>241</v>
      </c>
      <c r="C127" s="60">
        <v>1126</v>
      </c>
      <c r="D127" s="60">
        <v>3656</v>
      </c>
      <c r="E127" s="32">
        <f>IF(AND(C127&gt;0,D127&gt;0),C127/D127,0)</f>
        <v>0.30798687089715537</v>
      </c>
    </row>
    <row r="128" spans="1:8" ht="15" x14ac:dyDescent="0.25">
      <c r="A128" s="45"/>
      <c r="B128" s="43"/>
      <c r="C128" s="43"/>
      <c r="D128" s="43"/>
      <c r="E128" s="46"/>
    </row>
    <row r="129" spans="1:5" thickBot="1" x14ac:dyDescent="0.3">
      <c r="A129" s="45"/>
      <c r="B129" s="56" t="s">
        <v>242</v>
      </c>
      <c r="C129" s="57">
        <f>C123+C125+C126+C127</f>
        <v>366148</v>
      </c>
      <c r="D129" s="57">
        <f>D123+D125+D126+D127</f>
        <v>1650410</v>
      </c>
      <c r="E129" s="61"/>
    </row>
    <row r="130" spans="1:5" thickTop="1" x14ac:dyDescent="0.25"/>
    <row r="131" spans="1:5" ht="15" x14ac:dyDescent="0.25">
      <c r="A131" s="36" t="s">
        <v>243</v>
      </c>
    </row>
    <row r="132" spans="1:5" ht="15" x14ac:dyDescent="0.25">
      <c r="A132" s="44" t="s">
        <v>256</v>
      </c>
    </row>
    <row r="133" spans="1:5" ht="15" x14ac:dyDescent="0.25">
      <c r="A133" s="44" t="s">
        <v>257</v>
      </c>
    </row>
    <row r="134" spans="1:5" ht="15" x14ac:dyDescent="0.25">
      <c r="A134" s="43"/>
    </row>
    <row r="135" spans="1:5" ht="15" x14ac:dyDescent="0.25">
      <c r="A135" s="36" t="s">
        <v>246</v>
      </c>
    </row>
    <row r="136" spans="1:5" ht="15" x14ac:dyDescent="0.25">
      <c r="A136" s="30" t="s">
        <v>258</v>
      </c>
    </row>
    <row r="137" spans="1:5" ht="15" x14ac:dyDescent="0.25">
      <c r="A137" s="30" t="s">
        <v>248</v>
      </c>
    </row>
    <row r="138" spans="1:5" ht="15" x14ac:dyDescent="0.25">
      <c r="A138" s="30" t="s">
        <v>249</v>
      </c>
    </row>
    <row r="139" spans="1:5" ht="15" x14ac:dyDescent="0.25">
      <c r="A139" s="30" t="s">
        <v>250</v>
      </c>
    </row>
    <row r="140" spans="1:5" ht="24" x14ac:dyDescent="0.25">
      <c r="A140" s="37" t="s">
        <v>3</v>
      </c>
      <c r="B140" s="37" t="s">
        <v>4</v>
      </c>
      <c r="C140" s="37" t="s">
        <v>251</v>
      </c>
      <c r="D140" s="37" t="s">
        <v>252</v>
      </c>
      <c r="E140" s="37" t="s">
        <v>253</v>
      </c>
    </row>
    <row r="141" spans="1:5" ht="15" x14ac:dyDescent="0.25">
      <c r="A141" s="38" t="s">
        <v>126</v>
      </c>
      <c r="B141" s="39" t="s">
        <v>127</v>
      </c>
      <c r="C141" s="40">
        <v>977</v>
      </c>
      <c r="D141" s="40">
        <f>ROUND(C143*0.206,0)</f>
        <v>109</v>
      </c>
      <c r="E141" s="40">
        <f>C141+D141</f>
        <v>1086</v>
      </c>
    </row>
    <row r="142" spans="1:5" ht="15" x14ac:dyDescent="0.25">
      <c r="A142" s="38" t="s">
        <v>210</v>
      </c>
      <c r="B142" s="39" t="s">
        <v>211</v>
      </c>
      <c r="C142" s="40">
        <v>289</v>
      </c>
      <c r="D142" s="40">
        <f>ROUND(C143*0.2355,0)</f>
        <v>125</v>
      </c>
      <c r="E142" s="40">
        <f>C142+D142</f>
        <v>414</v>
      </c>
    </row>
    <row r="143" spans="1:5" ht="15" x14ac:dyDescent="0.25">
      <c r="A143" s="38"/>
      <c r="B143" s="39" t="s">
        <v>240</v>
      </c>
      <c r="C143" s="40">
        <v>529</v>
      </c>
      <c r="D143" s="40">
        <f>-D141-D142</f>
        <v>-234</v>
      </c>
      <c r="E143" s="40">
        <f>C143+D143</f>
        <v>295</v>
      </c>
    </row>
    <row r="144" spans="1:5" thickBot="1" x14ac:dyDescent="0.3">
      <c r="A144" s="39"/>
      <c r="B144" s="39"/>
      <c r="C144" s="41">
        <f>SUM(C141:C143)</f>
        <v>1795</v>
      </c>
      <c r="D144" s="41">
        <f>SUM(D141:D143)</f>
        <v>0</v>
      </c>
      <c r="E144" s="41">
        <f>SUM(E141:E143)</f>
        <v>1795</v>
      </c>
    </row>
    <row r="145" spans="1:5" thickTop="1" x14ac:dyDescent="0.25">
      <c r="A145" s="45"/>
      <c r="B145" s="43"/>
      <c r="C145" s="43"/>
      <c r="D145" s="43"/>
      <c r="E145" s="46"/>
    </row>
  </sheetData>
  <mergeCells count="2">
    <mergeCell ref="A4:E4"/>
    <mergeCell ref="A5:E5"/>
  </mergeCells>
  <printOptions horizontalCentered="1"/>
  <pageMargins left="0.45" right="0.45" top="0.5" bottom="0.5" header="0.3" footer="0.17"/>
  <pageSetup orientation="portrait" r:id="rId1"/>
  <headerFooter>
    <oddFooter>&amp;L&amp;"-,Italic"&amp;9Division of School Business Services
School Allotments Section&amp;R&amp;"-,Italic"&amp;9Page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5"/>
  <sheetViews>
    <sheetView workbookViewId="0">
      <selection activeCell="A4" sqref="A4:E4"/>
    </sheetView>
  </sheetViews>
  <sheetFormatPr defaultColWidth="9.140625" defaultRowHeight="15.75" customHeight="1" x14ac:dyDescent="0.25"/>
  <cols>
    <col min="1" max="1" width="8.28515625" style="1" customWidth="1"/>
    <col min="2" max="2" width="32.7109375" style="6" customWidth="1"/>
    <col min="3" max="3" width="11.140625" style="6" customWidth="1"/>
    <col min="4" max="4" width="13.28515625" style="6" customWidth="1"/>
    <col min="5" max="5" width="14.42578125" style="8" customWidth="1"/>
    <col min="6" max="6" width="14.28515625" style="5" customWidth="1"/>
    <col min="7" max="16384" width="9.140625" style="6"/>
  </cols>
  <sheetData>
    <row r="1" spans="1:10" ht="15.75" customHeight="1" x14ac:dyDescent="0.25">
      <c r="B1" s="2" t="s">
        <v>0</v>
      </c>
      <c r="C1" s="3"/>
      <c r="D1" s="3"/>
      <c r="E1" s="4"/>
    </row>
    <row r="2" spans="1:10" ht="15.75" customHeight="1" x14ac:dyDescent="0.25">
      <c r="B2" s="7" t="s">
        <v>1</v>
      </c>
    </row>
    <row r="4" spans="1:10" ht="15.75" customHeight="1" x14ac:dyDescent="0.25">
      <c r="A4" s="132" t="s">
        <v>259</v>
      </c>
      <c r="B4" s="132"/>
      <c r="C4" s="132"/>
      <c r="D4" s="132"/>
      <c r="E4" s="132"/>
    </row>
    <row r="5" spans="1:10" ht="15.75" customHeight="1" x14ac:dyDescent="0.25">
      <c r="A5" s="132" t="s">
        <v>260</v>
      </c>
      <c r="B5" s="132"/>
      <c r="C5" s="132"/>
      <c r="D5" s="132"/>
      <c r="E5" s="132"/>
      <c r="G5" s="9"/>
      <c r="H5" s="9"/>
      <c r="I5" s="9"/>
      <c r="J5" s="9"/>
    </row>
    <row r="6" spans="1:10" ht="9" customHeight="1" x14ac:dyDescent="0.25">
      <c r="B6" s="10"/>
      <c r="E6" s="10"/>
    </row>
    <row r="7" spans="1:10" ht="39.200000000000003" customHeight="1" x14ac:dyDescent="0.25">
      <c r="A7" s="33" t="s">
        <v>3</v>
      </c>
      <c r="B7" s="34" t="s">
        <v>4</v>
      </c>
      <c r="C7" s="34" t="s">
        <v>261</v>
      </c>
      <c r="D7" s="35" t="s">
        <v>6</v>
      </c>
      <c r="E7" s="34" t="s">
        <v>7</v>
      </c>
    </row>
    <row r="8" spans="1:10" ht="15.75" customHeight="1" x14ac:dyDescent="0.25">
      <c r="A8" s="19" t="s">
        <v>8</v>
      </c>
      <c r="B8" s="20" t="s">
        <v>9</v>
      </c>
      <c r="C8" s="21">
        <v>4721</v>
      </c>
      <c r="D8" s="21">
        <v>26385</v>
      </c>
      <c r="E8" s="31">
        <f t="shared" ref="E8:E71" si="0">IF(AND(C8&gt;0,D8&gt;0),C8/D8,0)</f>
        <v>0.1789274208830775</v>
      </c>
      <c r="G8" s="11"/>
    </row>
    <row r="9" spans="1:10" ht="15.75" customHeight="1" x14ac:dyDescent="0.25">
      <c r="A9" s="22" t="s">
        <v>10</v>
      </c>
      <c r="B9" s="23" t="s">
        <v>11</v>
      </c>
      <c r="C9" s="21">
        <v>1208</v>
      </c>
      <c r="D9" s="21">
        <v>6087</v>
      </c>
      <c r="E9" s="32">
        <f t="shared" si="0"/>
        <v>0.19845572531624775</v>
      </c>
      <c r="G9" s="11"/>
      <c r="I9" s="12"/>
    </row>
    <row r="10" spans="1:10" ht="15.75" customHeight="1" x14ac:dyDescent="0.25">
      <c r="A10" s="22" t="s">
        <v>12</v>
      </c>
      <c r="B10" s="23" t="s">
        <v>13</v>
      </c>
      <c r="C10" s="21">
        <v>433</v>
      </c>
      <c r="D10" s="21">
        <v>1567</v>
      </c>
      <c r="E10" s="32">
        <f t="shared" si="0"/>
        <v>0.27632418634333122</v>
      </c>
      <c r="G10" s="11"/>
    </row>
    <row r="11" spans="1:10" ht="15.75" customHeight="1" x14ac:dyDescent="0.25">
      <c r="A11" s="22" t="s">
        <v>14</v>
      </c>
      <c r="B11" s="23" t="s">
        <v>15</v>
      </c>
      <c r="C11" s="21">
        <v>1210</v>
      </c>
      <c r="D11" s="21">
        <v>4105</v>
      </c>
      <c r="E11" s="32">
        <f t="shared" si="0"/>
        <v>0.29476248477466505</v>
      </c>
      <c r="G11" s="11"/>
      <c r="I11" s="13"/>
    </row>
    <row r="12" spans="1:10" ht="15.75" customHeight="1" x14ac:dyDescent="0.25">
      <c r="A12" s="22" t="s">
        <v>16</v>
      </c>
      <c r="B12" s="23" t="s">
        <v>17</v>
      </c>
      <c r="C12" s="21">
        <v>868</v>
      </c>
      <c r="D12" s="21">
        <v>3634</v>
      </c>
      <c r="E12" s="32">
        <f t="shared" si="0"/>
        <v>0.23885525591634563</v>
      </c>
      <c r="G12" s="11"/>
    </row>
    <row r="13" spans="1:10" ht="15.75" customHeight="1" x14ac:dyDescent="0.25">
      <c r="A13" s="22" t="s">
        <v>18</v>
      </c>
      <c r="B13" s="23" t="s">
        <v>19</v>
      </c>
      <c r="C13" s="21">
        <v>549</v>
      </c>
      <c r="D13" s="21">
        <v>2420</v>
      </c>
      <c r="E13" s="32">
        <f t="shared" si="0"/>
        <v>0.22685950413223141</v>
      </c>
      <c r="G13" s="11"/>
    </row>
    <row r="14" spans="1:10" ht="15.75" customHeight="1" x14ac:dyDescent="0.25">
      <c r="A14" s="22" t="s">
        <v>20</v>
      </c>
      <c r="B14" s="23" t="s">
        <v>21</v>
      </c>
      <c r="C14" s="21">
        <v>1931</v>
      </c>
      <c r="D14" s="21">
        <v>7378</v>
      </c>
      <c r="E14" s="32">
        <f t="shared" si="0"/>
        <v>0.26172404445649228</v>
      </c>
      <c r="G14" s="11"/>
    </row>
    <row r="15" spans="1:10" ht="15.75" customHeight="1" x14ac:dyDescent="0.25">
      <c r="A15" s="22" t="s">
        <v>22</v>
      </c>
      <c r="B15" s="23" t="s">
        <v>23</v>
      </c>
      <c r="C15" s="21">
        <v>984</v>
      </c>
      <c r="D15" s="21">
        <v>3190</v>
      </c>
      <c r="E15" s="32">
        <f t="shared" si="0"/>
        <v>0.3084639498432602</v>
      </c>
      <c r="G15" s="11"/>
    </row>
    <row r="16" spans="1:10" ht="15.75" customHeight="1" x14ac:dyDescent="0.25">
      <c r="A16" s="22" t="s">
        <v>24</v>
      </c>
      <c r="B16" s="23" t="s">
        <v>25</v>
      </c>
      <c r="C16" s="21">
        <v>1594</v>
      </c>
      <c r="D16" s="21">
        <v>5618</v>
      </c>
      <c r="E16" s="32">
        <f t="shared" si="0"/>
        <v>0.28373086507653972</v>
      </c>
      <c r="G16" s="11"/>
    </row>
    <row r="17" spans="1:7" ht="15.75" customHeight="1" x14ac:dyDescent="0.25">
      <c r="A17" s="22" t="s">
        <v>26</v>
      </c>
      <c r="B17" s="23" t="s">
        <v>27</v>
      </c>
      <c r="C17" s="21">
        <v>3333</v>
      </c>
      <c r="D17" s="21">
        <v>13903</v>
      </c>
      <c r="E17" s="32">
        <f t="shared" si="0"/>
        <v>0.23973243184924117</v>
      </c>
      <c r="G17" s="11"/>
    </row>
    <row r="18" spans="1:7" ht="15.75" customHeight="1" x14ac:dyDescent="0.25">
      <c r="A18" s="22" t="s">
        <v>28</v>
      </c>
      <c r="B18" s="23" t="s">
        <v>29</v>
      </c>
      <c r="C18" s="21">
        <v>5258</v>
      </c>
      <c r="D18" s="21">
        <v>29027</v>
      </c>
      <c r="E18" s="32">
        <f t="shared" si="0"/>
        <v>0.18114169566265889</v>
      </c>
      <c r="G18" s="11"/>
    </row>
    <row r="19" spans="1:7" ht="15.75" customHeight="1" x14ac:dyDescent="0.25">
      <c r="A19" s="22" t="s">
        <v>30</v>
      </c>
      <c r="B19" s="23" t="s">
        <v>31</v>
      </c>
      <c r="C19" s="21">
        <v>1561</v>
      </c>
      <c r="D19" s="21">
        <v>4910</v>
      </c>
      <c r="E19" s="32">
        <f t="shared" si="0"/>
        <v>0.31792260692464358</v>
      </c>
      <c r="G19" s="11"/>
    </row>
    <row r="20" spans="1:7" ht="15.75" customHeight="1" x14ac:dyDescent="0.25">
      <c r="A20" s="22" t="s">
        <v>32</v>
      </c>
      <c r="B20" s="23" t="s">
        <v>33</v>
      </c>
      <c r="C20" s="21">
        <v>2992</v>
      </c>
      <c r="D20" s="21">
        <v>14870</v>
      </c>
      <c r="E20" s="32">
        <f t="shared" si="0"/>
        <v>0.2012104909213181</v>
      </c>
      <c r="G20" s="11"/>
    </row>
    <row r="21" spans="1:7" ht="15.75" customHeight="1" x14ac:dyDescent="0.25">
      <c r="A21" s="22" t="s">
        <v>34</v>
      </c>
      <c r="B21" s="23" t="s">
        <v>35</v>
      </c>
      <c r="C21" s="21">
        <v>3828</v>
      </c>
      <c r="D21" s="21">
        <v>29468</v>
      </c>
      <c r="E21" s="32">
        <f t="shared" si="0"/>
        <v>0.12990362427039501</v>
      </c>
      <c r="G21" s="11"/>
    </row>
    <row r="22" spans="1:7" ht="15.75" customHeight="1" x14ac:dyDescent="0.25">
      <c r="A22" s="22" t="s">
        <v>36</v>
      </c>
      <c r="B22" s="23" t="s">
        <v>37</v>
      </c>
      <c r="C22" s="21">
        <v>1503</v>
      </c>
      <c r="D22" s="21">
        <v>5843</v>
      </c>
      <c r="E22" s="32">
        <f t="shared" si="0"/>
        <v>0.2572308745507445</v>
      </c>
      <c r="G22" s="11"/>
    </row>
    <row r="23" spans="1:7" ht="15.75" customHeight="1" x14ac:dyDescent="0.25">
      <c r="A23" s="22" t="s">
        <v>38</v>
      </c>
      <c r="B23" s="23" t="s">
        <v>39</v>
      </c>
      <c r="C23" s="21">
        <v>2974</v>
      </c>
      <c r="D23" s="21">
        <v>13345</v>
      </c>
      <c r="E23" s="32">
        <f t="shared" si="0"/>
        <v>0.2228550018733608</v>
      </c>
      <c r="G23" s="11"/>
    </row>
    <row r="24" spans="1:7" ht="15.75" customHeight="1" x14ac:dyDescent="0.25">
      <c r="A24" s="22" t="s">
        <v>40</v>
      </c>
      <c r="B24" s="23" t="s">
        <v>41</v>
      </c>
      <c r="C24" s="21">
        <v>208</v>
      </c>
      <c r="D24" s="21">
        <v>1945</v>
      </c>
      <c r="E24" s="32">
        <f t="shared" si="0"/>
        <v>0.10694087403598972</v>
      </c>
      <c r="G24" s="11"/>
    </row>
    <row r="25" spans="1:7" ht="15.75" customHeight="1" x14ac:dyDescent="0.25">
      <c r="A25" s="22" t="s">
        <v>42</v>
      </c>
      <c r="B25" s="23" t="s">
        <v>43</v>
      </c>
      <c r="C25" s="21">
        <v>1834</v>
      </c>
      <c r="D25" s="21">
        <v>9025</v>
      </c>
      <c r="E25" s="32">
        <f t="shared" si="0"/>
        <v>0.20321329639889196</v>
      </c>
      <c r="G25" s="11"/>
    </row>
    <row r="26" spans="1:7" ht="15.75" customHeight="1" x14ac:dyDescent="0.25">
      <c r="A26" s="22" t="s">
        <v>44</v>
      </c>
      <c r="B26" s="23" t="s">
        <v>45</v>
      </c>
      <c r="C26" s="21">
        <v>900</v>
      </c>
      <c r="D26" s="21">
        <v>3693</v>
      </c>
      <c r="E26" s="32">
        <f t="shared" si="0"/>
        <v>0.2437043054427295</v>
      </c>
      <c r="G26" s="11"/>
    </row>
    <row r="27" spans="1:7" ht="15.75" customHeight="1" x14ac:dyDescent="0.25">
      <c r="A27" s="22" t="s">
        <v>46</v>
      </c>
      <c r="B27" s="23" t="s">
        <v>47</v>
      </c>
      <c r="C27" s="21">
        <v>2983</v>
      </c>
      <c r="D27" s="21">
        <v>19009</v>
      </c>
      <c r="E27" s="32">
        <f t="shared" si="0"/>
        <v>0.15692566678941555</v>
      </c>
      <c r="G27" s="11"/>
    </row>
    <row r="28" spans="1:7" ht="15.75" customHeight="1" x14ac:dyDescent="0.25">
      <c r="A28" s="22" t="s">
        <v>48</v>
      </c>
      <c r="B28" s="23" t="s">
        <v>49</v>
      </c>
      <c r="C28" s="21">
        <v>1483</v>
      </c>
      <c r="D28" s="21">
        <v>5731</v>
      </c>
      <c r="E28" s="32">
        <f t="shared" si="0"/>
        <v>0.25876810329785377</v>
      </c>
      <c r="G28" s="11"/>
    </row>
    <row r="29" spans="1:7" ht="15.75" customHeight="1" x14ac:dyDescent="0.25">
      <c r="A29" s="22" t="s">
        <v>50</v>
      </c>
      <c r="B29" s="23" t="s">
        <v>51</v>
      </c>
      <c r="C29" s="21">
        <v>911</v>
      </c>
      <c r="D29" s="21">
        <v>2893</v>
      </c>
      <c r="E29" s="32">
        <f t="shared" si="0"/>
        <v>0.31489802972692704</v>
      </c>
      <c r="G29" s="11"/>
    </row>
    <row r="30" spans="1:7" ht="15.75" customHeight="1" x14ac:dyDescent="0.25">
      <c r="A30" s="22" t="s">
        <v>52</v>
      </c>
      <c r="B30" s="23" t="s">
        <v>53</v>
      </c>
      <c r="C30" s="21">
        <v>1632</v>
      </c>
      <c r="D30" s="21">
        <v>10220</v>
      </c>
      <c r="E30" s="32">
        <f t="shared" si="0"/>
        <v>0.15968688845401174</v>
      </c>
      <c r="G30" s="11"/>
    </row>
    <row r="31" spans="1:7" ht="15.75" customHeight="1" x14ac:dyDescent="0.25">
      <c r="A31" s="22" t="s">
        <v>54</v>
      </c>
      <c r="B31" s="23" t="s">
        <v>55</v>
      </c>
      <c r="C31" s="21">
        <v>1072</v>
      </c>
      <c r="D31" s="21">
        <v>3846</v>
      </c>
      <c r="E31" s="32">
        <f t="shared" si="0"/>
        <v>0.27873114924596981</v>
      </c>
      <c r="G31" s="11"/>
    </row>
    <row r="32" spans="1:7" ht="15.75" customHeight="1" x14ac:dyDescent="0.25">
      <c r="A32" s="22" t="s">
        <v>56</v>
      </c>
      <c r="B32" s="24" t="s">
        <v>57</v>
      </c>
      <c r="C32" s="21">
        <v>722</v>
      </c>
      <c r="D32" s="21">
        <v>2493</v>
      </c>
      <c r="E32" s="32">
        <f t="shared" si="0"/>
        <v>0.28961091054953869</v>
      </c>
      <c r="G32" s="11"/>
    </row>
    <row r="33" spans="1:7" ht="15.75" customHeight="1" x14ac:dyDescent="0.25">
      <c r="A33" s="22" t="s">
        <v>58</v>
      </c>
      <c r="B33" s="23" t="s">
        <v>59</v>
      </c>
      <c r="C33" s="21">
        <v>351</v>
      </c>
      <c r="D33" s="21">
        <v>1431</v>
      </c>
      <c r="E33" s="32">
        <f t="shared" si="0"/>
        <v>0.24528301886792453</v>
      </c>
      <c r="G33" s="11"/>
    </row>
    <row r="34" spans="1:7" ht="15.75" customHeight="1" x14ac:dyDescent="0.25">
      <c r="A34" s="22" t="s">
        <v>60</v>
      </c>
      <c r="B34" s="23" t="s">
        <v>61</v>
      </c>
      <c r="C34" s="21">
        <v>3996</v>
      </c>
      <c r="D34" s="21">
        <v>17727</v>
      </c>
      <c r="E34" s="32">
        <f t="shared" si="0"/>
        <v>0.22541885259773228</v>
      </c>
      <c r="G34" s="11"/>
    </row>
    <row r="35" spans="1:7" ht="15.75" customHeight="1" x14ac:dyDescent="0.25">
      <c r="A35" s="22" t="s">
        <v>62</v>
      </c>
      <c r="B35" s="23" t="s">
        <v>63</v>
      </c>
      <c r="C35" s="21">
        <v>2232</v>
      </c>
      <c r="D35" s="21">
        <v>7307</v>
      </c>
      <c r="E35" s="32">
        <f t="shared" si="0"/>
        <v>0.30546051731216639</v>
      </c>
      <c r="G35" s="11"/>
    </row>
    <row r="36" spans="1:7" ht="15.75" customHeight="1" x14ac:dyDescent="0.25">
      <c r="A36" s="22" t="s">
        <v>64</v>
      </c>
      <c r="B36" s="23" t="s">
        <v>65</v>
      </c>
      <c r="C36" s="21">
        <v>892</v>
      </c>
      <c r="D36" s="21">
        <v>2350</v>
      </c>
      <c r="E36" s="32">
        <f t="shared" si="0"/>
        <v>0.37957446808510636</v>
      </c>
      <c r="G36" s="11"/>
    </row>
    <row r="37" spans="1:7" ht="15.75" customHeight="1" x14ac:dyDescent="0.25">
      <c r="A37" s="22" t="s">
        <v>66</v>
      </c>
      <c r="B37" s="23" t="s">
        <v>67</v>
      </c>
      <c r="C37" s="21">
        <v>3756</v>
      </c>
      <c r="D37" s="21">
        <v>14872</v>
      </c>
      <c r="E37" s="32">
        <f t="shared" si="0"/>
        <v>0.2525551371705218</v>
      </c>
      <c r="G37" s="11"/>
    </row>
    <row r="38" spans="1:7" ht="15.75" customHeight="1" x14ac:dyDescent="0.25">
      <c r="A38" s="22" t="s">
        <v>68</v>
      </c>
      <c r="B38" s="23" t="s">
        <v>69</v>
      </c>
      <c r="C38" s="21">
        <v>12196</v>
      </c>
      <c r="D38" s="21">
        <v>52293</v>
      </c>
      <c r="E38" s="32">
        <f t="shared" si="0"/>
        <v>0.23322433212858318</v>
      </c>
      <c r="G38" s="11"/>
    </row>
    <row r="39" spans="1:7" ht="15.75" customHeight="1" x14ac:dyDescent="0.25">
      <c r="A39" s="22" t="s">
        <v>70</v>
      </c>
      <c r="B39" s="23" t="s">
        <v>71</v>
      </c>
      <c r="C39" s="21">
        <v>646</v>
      </c>
      <c r="D39" s="21">
        <v>4442</v>
      </c>
      <c r="E39" s="32">
        <f t="shared" si="0"/>
        <v>0.14542998649257091</v>
      </c>
      <c r="G39" s="11"/>
    </row>
    <row r="40" spans="1:7" ht="15.75" customHeight="1" x14ac:dyDescent="0.25">
      <c r="A40" s="22" t="s">
        <v>72</v>
      </c>
      <c r="B40" s="23" t="s">
        <v>73</v>
      </c>
      <c r="C40" s="21">
        <v>828</v>
      </c>
      <c r="D40" s="21">
        <v>4898</v>
      </c>
      <c r="E40" s="32">
        <f t="shared" si="0"/>
        <v>0.16904859126173949</v>
      </c>
      <c r="G40" s="11"/>
    </row>
    <row r="41" spans="1:7" ht="15.75" customHeight="1" x14ac:dyDescent="0.25">
      <c r="A41" s="22" t="s">
        <v>74</v>
      </c>
      <c r="B41" s="23" t="s">
        <v>75</v>
      </c>
      <c r="C41" s="21">
        <v>2942</v>
      </c>
      <c r="D41" s="21">
        <v>21295</v>
      </c>
      <c r="E41" s="32">
        <f t="shared" si="0"/>
        <v>0.13815449636064803</v>
      </c>
      <c r="G41" s="11"/>
    </row>
    <row r="42" spans="1:7" ht="15.75" customHeight="1" x14ac:dyDescent="0.25">
      <c r="A42" s="22" t="s">
        <v>76</v>
      </c>
      <c r="B42" s="23" t="s">
        <v>77</v>
      </c>
      <c r="C42" s="21">
        <v>1322</v>
      </c>
      <c r="D42" s="21">
        <v>3895</v>
      </c>
      <c r="E42" s="32">
        <f t="shared" si="0"/>
        <v>0.33940949935815146</v>
      </c>
      <c r="G42" s="11"/>
    </row>
    <row r="43" spans="1:7" ht="15.75" customHeight="1" x14ac:dyDescent="0.25">
      <c r="A43" s="22" t="s">
        <v>78</v>
      </c>
      <c r="B43" s="23" t="s">
        <v>79</v>
      </c>
      <c r="C43" s="21">
        <v>867</v>
      </c>
      <c r="D43" s="21">
        <v>2746</v>
      </c>
      <c r="E43" s="32">
        <f t="shared" si="0"/>
        <v>0.3157319737800437</v>
      </c>
      <c r="G43" s="11"/>
    </row>
    <row r="44" spans="1:7" ht="15.75" customHeight="1" x14ac:dyDescent="0.25">
      <c r="A44" s="22" t="s">
        <v>80</v>
      </c>
      <c r="B44" s="23" t="s">
        <v>81</v>
      </c>
      <c r="C44" s="21">
        <v>1156</v>
      </c>
      <c r="D44" s="21">
        <v>7423</v>
      </c>
      <c r="E44" s="32">
        <f t="shared" si="0"/>
        <v>0.15573218375319953</v>
      </c>
      <c r="G44" s="11"/>
    </row>
    <row r="45" spans="1:7" ht="15.75" customHeight="1" x14ac:dyDescent="0.25">
      <c r="A45" s="22" t="s">
        <v>82</v>
      </c>
      <c r="B45" s="23" t="s">
        <v>83</v>
      </c>
      <c r="C45" s="21">
        <v>3025</v>
      </c>
      <c r="D45" s="21">
        <v>9646</v>
      </c>
      <c r="E45" s="32">
        <f t="shared" si="0"/>
        <v>0.31360149284677585</v>
      </c>
      <c r="G45" s="11"/>
    </row>
    <row r="46" spans="1:7" ht="15.75" customHeight="1" x14ac:dyDescent="0.25">
      <c r="A46" s="22" t="s">
        <v>84</v>
      </c>
      <c r="B46" s="23" t="s">
        <v>85</v>
      </c>
      <c r="C46" s="21">
        <v>8424</v>
      </c>
      <c r="D46" s="21">
        <v>41471</v>
      </c>
      <c r="E46" s="32">
        <f t="shared" si="0"/>
        <v>0.20312989800101275</v>
      </c>
      <c r="G46" s="11"/>
    </row>
    <row r="47" spans="1:7" ht="15.75" customHeight="1" x14ac:dyDescent="0.25">
      <c r="A47" s="22" t="s">
        <v>86</v>
      </c>
      <c r="B47" s="23" t="s">
        <v>87</v>
      </c>
      <c r="C47" s="21">
        <v>1679</v>
      </c>
      <c r="D47" s="21">
        <v>6979</v>
      </c>
      <c r="E47" s="32">
        <f t="shared" si="0"/>
        <v>0.24057887949562975</v>
      </c>
      <c r="G47" s="11"/>
    </row>
    <row r="48" spans="1:7" ht="15.75" customHeight="1" x14ac:dyDescent="0.25">
      <c r="A48" s="22" t="s">
        <v>88</v>
      </c>
      <c r="B48" s="23" t="s">
        <v>89</v>
      </c>
      <c r="C48" s="21">
        <v>12048</v>
      </c>
      <c r="D48" s="21">
        <v>62512</v>
      </c>
      <c r="E48" s="32">
        <f t="shared" si="0"/>
        <v>0.19273099564883542</v>
      </c>
      <c r="G48" s="11"/>
    </row>
    <row r="49" spans="1:7" ht="15.75" customHeight="1" x14ac:dyDescent="0.25">
      <c r="A49" s="22" t="s">
        <v>90</v>
      </c>
      <c r="B49" s="23" t="s">
        <v>91</v>
      </c>
      <c r="C49" s="21">
        <v>1906</v>
      </c>
      <c r="D49" s="21">
        <v>10591</v>
      </c>
      <c r="E49" s="32">
        <f t="shared" si="0"/>
        <v>0.17996412047965255</v>
      </c>
      <c r="G49" s="11"/>
    </row>
    <row r="50" spans="1:7" ht="15.75" customHeight="1" x14ac:dyDescent="0.25">
      <c r="A50" s="22" t="s">
        <v>92</v>
      </c>
      <c r="B50" s="23" t="s">
        <v>93</v>
      </c>
      <c r="C50" s="21">
        <v>6964</v>
      </c>
      <c r="D50" s="21">
        <v>36337</v>
      </c>
      <c r="E50" s="32">
        <f t="shared" si="0"/>
        <v>0.19165038390621131</v>
      </c>
      <c r="G50" s="11"/>
    </row>
    <row r="51" spans="1:7" ht="15.75" customHeight="1" x14ac:dyDescent="0.25">
      <c r="A51" s="22" t="s">
        <v>94</v>
      </c>
      <c r="B51" s="23" t="s">
        <v>95</v>
      </c>
      <c r="C51" s="21">
        <v>452</v>
      </c>
      <c r="D51" s="21">
        <v>2216</v>
      </c>
      <c r="E51" s="32">
        <f t="shared" si="0"/>
        <v>0.20397111913357402</v>
      </c>
      <c r="G51" s="11"/>
    </row>
    <row r="52" spans="1:7" ht="15.75" customHeight="1" x14ac:dyDescent="0.25">
      <c r="A52" s="22" t="s">
        <v>96</v>
      </c>
      <c r="B52" s="23" t="s">
        <v>97</v>
      </c>
      <c r="C52" s="21">
        <v>381</v>
      </c>
      <c r="D52" s="21">
        <v>1226</v>
      </c>
      <c r="E52" s="32">
        <f t="shared" si="0"/>
        <v>0.31076672104404568</v>
      </c>
      <c r="G52" s="11"/>
    </row>
    <row r="53" spans="1:7" ht="15.75" customHeight="1" x14ac:dyDescent="0.25">
      <c r="A53" s="22" t="s">
        <v>98</v>
      </c>
      <c r="B53" s="23" t="s">
        <v>99</v>
      </c>
      <c r="C53" s="21">
        <v>1487</v>
      </c>
      <c r="D53" s="21">
        <v>9762</v>
      </c>
      <c r="E53" s="32">
        <f t="shared" si="0"/>
        <v>0.15232534316738372</v>
      </c>
      <c r="G53" s="11"/>
    </row>
    <row r="54" spans="1:7" ht="15.75" customHeight="1" x14ac:dyDescent="0.25">
      <c r="A54" s="22" t="s">
        <v>100</v>
      </c>
      <c r="B54" s="23" t="s">
        <v>101</v>
      </c>
      <c r="C54" s="21">
        <v>969</v>
      </c>
      <c r="D54" s="21">
        <v>3378</v>
      </c>
      <c r="E54" s="32">
        <f t="shared" si="0"/>
        <v>0.28685612788632325</v>
      </c>
      <c r="G54" s="11"/>
    </row>
    <row r="55" spans="1:7" ht="15.75" customHeight="1" x14ac:dyDescent="0.25">
      <c r="A55" s="22" t="s">
        <v>102</v>
      </c>
      <c r="B55" s="23" t="s">
        <v>103</v>
      </c>
      <c r="C55" s="21">
        <v>15778</v>
      </c>
      <c r="D55" s="21">
        <v>81643</v>
      </c>
      <c r="E55" s="32">
        <f t="shared" si="0"/>
        <v>0.19325600480139143</v>
      </c>
      <c r="G55" s="11"/>
    </row>
    <row r="56" spans="1:7" ht="15.75" customHeight="1" x14ac:dyDescent="0.25">
      <c r="A56" s="22" t="s">
        <v>104</v>
      </c>
      <c r="B56" s="23" t="s">
        <v>105</v>
      </c>
      <c r="C56" s="21">
        <v>1942</v>
      </c>
      <c r="D56" s="21">
        <v>5557</v>
      </c>
      <c r="E56" s="32">
        <f t="shared" si="0"/>
        <v>0.34946913802411372</v>
      </c>
      <c r="G56" s="11"/>
    </row>
    <row r="57" spans="1:7" ht="15.75" customHeight="1" x14ac:dyDescent="0.25">
      <c r="A57" s="22" t="s">
        <v>106</v>
      </c>
      <c r="B57" s="23" t="s">
        <v>107</v>
      </c>
      <c r="C57" s="21">
        <v>611</v>
      </c>
      <c r="D57" s="21">
        <v>2573</v>
      </c>
      <c r="E57" s="32">
        <f t="shared" si="0"/>
        <v>0.23746599300427518</v>
      </c>
      <c r="G57" s="11"/>
    </row>
    <row r="58" spans="1:7" ht="15.75" customHeight="1" x14ac:dyDescent="0.25">
      <c r="A58" s="22" t="s">
        <v>108</v>
      </c>
      <c r="B58" s="23" t="s">
        <v>109</v>
      </c>
      <c r="C58" s="21">
        <v>443</v>
      </c>
      <c r="D58" s="21">
        <v>1220</v>
      </c>
      <c r="E58" s="32">
        <f t="shared" si="0"/>
        <v>0.36311475409836064</v>
      </c>
      <c r="G58" s="11"/>
    </row>
    <row r="59" spans="1:7" ht="15.75" customHeight="1" x14ac:dyDescent="0.25">
      <c r="A59" s="22" t="s">
        <v>110</v>
      </c>
      <c r="B59" s="23" t="s">
        <v>111</v>
      </c>
      <c r="C59" s="21">
        <v>4576</v>
      </c>
      <c r="D59" s="21">
        <v>22654</v>
      </c>
      <c r="E59" s="32">
        <f t="shared" si="0"/>
        <v>0.20199523262999911</v>
      </c>
      <c r="G59" s="11"/>
    </row>
    <row r="60" spans="1:7" ht="15.75" customHeight="1" x14ac:dyDescent="0.25">
      <c r="A60" s="22" t="s">
        <v>112</v>
      </c>
      <c r="B60" s="23" t="s">
        <v>113</v>
      </c>
      <c r="C60" s="21">
        <v>1814</v>
      </c>
      <c r="D60" s="21">
        <v>8469</v>
      </c>
      <c r="E60" s="32">
        <f t="shared" si="0"/>
        <v>0.21419293895383162</v>
      </c>
      <c r="G60" s="11"/>
    </row>
    <row r="61" spans="1:7" ht="15.75" customHeight="1" x14ac:dyDescent="0.25">
      <c r="A61" s="22" t="s">
        <v>114</v>
      </c>
      <c r="B61" s="23" t="s">
        <v>115</v>
      </c>
      <c r="C61" s="21">
        <v>2950</v>
      </c>
      <c r="D61" s="21">
        <v>15322</v>
      </c>
      <c r="E61" s="32">
        <f t="shared" si="0"/>
        <v>0.19253361180002609</v>
      </c>
      <c r="G61" s="11"/>
    </row>
    <row r="62" spans="1:7" ht="15.75" customHeight="1" x14ac:dyDescent="0.25">
      <c r="A62" s="22" t="s">
        <v>116</v>
      </c>
      <c r="B62" s="23" t="s">
        <v>117</v>
      </c>
      <c r="C62" s="21">
        <v>1090</v>
      </c>
      <c r="D62" s="21">
        <v>3606</v>
      </c>
      <c r="E62" s="32">
        <f t="shared" si="0"/>
        <v>0.30227398779811426</v>
      </c>
      <c r="G62" s="11"/>
    </row>
    <row r="63" spans="1:7" ht="15.75" customHeight="1" x14ac:dyDescent="0.25">
      <c r="A63" s="22" t="s">
        <v>118</v>
      </c>
      <c r="B63" s="23" t="s">
        <v>119</v>
      </c>
      <c r="C63" s="21">
        <v>2337</v>
      </c>
      <c r="D63" s="21">
        <v>8803</v>
      </c>
      <c r="E63" s="32">
        <f t="shared" si="0"/>
        <v>0.26547767806429629</v>
      </c>
      <c r="G63" s="11"/>
    </row>
    <row r="64" spans="1:7" ht="15.75" customHeight="1" x14ac:dyDescent="0.25">
      <c r="A64" s="22" t="s">
        <v>120</v>
      </c>
      <c r="B64" s="23" t="s">
        <v>121</v>
      </c>
      <c r="C64" s="21">
        <v>190</v>
      </c>
      <c r="D64" s="21">
        <v>651</v>
      </c>
      <c r="E64" s="32">
        <f t="shared" si="0"/>
        <v>0.29185867895545314</v>
      </c>
      <c r="G64" s="11"/>
    </row>
    <row r="65" spans="1:7" ht="15.75" customHeight="1" x14ac:dyDescent="0.25">
      <c r="A65" s="22" t="s">
        <v>122</v>
      </c>
      <c r="B65" s="23" t="s">
        <v>123</v>
      </c>
      <c r="C65" s="21">
        <v>4096</v>
      </c>
      <c r="D65" s="21">
        <v>25093</v>
      </c>
      <c r="E65" s="32">
        <f t="shared" si="0"/>
        <v>0.16323277408042083</v>
      </c>
      <c r="G65" s="11"/>
    </row>
    <row r="66" spans="1:7" ht="15.75" customHeight="1" x14ac:dyDescent="0.25">
      <c r="A66" s="22" t="s">
        <v>124</v>
      </c>
      <c r="B66" s="23" t="s">
        <v>125</v>
      </c>
      <c r="C66" s="21">
        <v>709</v>
      </c>
      <c r="D66" s="21">
        <v>4985</v>
      </c>
      <c r="E66" s="32">
        <f t="shared" si="0"/>
        <v>0.14222668004012037</v>
      </c>
      <c r="G66" s="11"/>
    </row>
    <row r="67" spans="1:7" ht="15.75" customHeight="1" x14ac:dyDescent="0.25">
      <c r="A67" s="22" t="s">
        <v>126</v>
      </c>
      <c r="B67" s="23" t="s">
        <v>127</v>
      </c>
      <c r="C67" s="21">
        <v>1040</v>
      </c>
      <c r="D67" s="21">
        <v>3987</v>
      </c>
      <c r="E67" s="32">
        <f t="shared" si="0"/>
        <v>0.26084775520441433</v>
      </c>
      <c r="G67" s="11"/>
    </row>
    <row r="68" spans="1:7" ht="15.75" customHeight="1" x14ac:dyDescent="0.25">
      <c r="A68" s="22" t="s">
        <v>128</v>
      </c>
      <c r="B68" s="23" t="s">
        <v>129</v>
      </c>
      <c r="C68" s="21">
        <v>6984</v>
      </c>
      <c r="D68" s="21">
        <v>33560</v>
      </c>
      <c r="E68" s="32">
        <f t="shared" si="0"/>
        <v>0.20810488676996425</v>
      </c>
      <c r="G68" s="11"/>
    </row>
    <row r="69" spans="1:7" ht="15.75" customHeight="1" x14ac:dyDescent="0.25">
      <c r="A69" s="22" t="s">
        <v>130</v>
      </c>
      <c r="B69" s="23" t="s">
        <v>131</v>
      </c>
      <c r="C69" s="21">
        <v>405</v>
      </c>
      <c r="D69" s="21">
        <v>1610</v>
      </c>
      <c r="E69" s="32">
        <f t="shared" si="0"/>
        <v>0.25155279503105588</v>
      </c>
      <c r="G69" s="11"/>
    </row>
    <row r="70" spans="1:7" ht="15.75" customHeight="1" x14ac:dyDescent="0.25">
      <c r="A70" s="22" t="s">
        <v>132</v>
      </c>
      <c r="B70" s="23" t="s">
        <v>133</v>
      </c>
      <c r="C70" s="21">
        <v>2204</v>
      </c>
      <c r="D70" s="21">
        <v>11049</v>
      </c>
      <c r="E70" s="32">
        <f t="shared" si="0"/>
        <v>0.1994750656167979</v>
      </c>
      <c r="G70" s="11"/>
    </row>
    <row r="71" spans="1:7" ht="15.75" customHeight="1" x14ac:dyDescent="0.25">
      <c r="A71" s="22" t="s">
        <v>134</v>
      </c>
      <c r="B71" s="23" t="s">
        <v>135</v>
      </c>
      <c r="C71" s="21">
        <v>2610</v>
      </c>
      <c r="D71" s="21">
        <v>10160</v>
      </c>
      <c r="E71" s="32">
        <f t="shared" si="0"/>
        <v>0.25688976377952755</v>
      </c>
      <c r="G71" s="11"/>
    </row>
    <row r="72" spans="1:7" ht="15.75" customHeight="1" x14ac:dyDescent="0.25">
      <c r="A72" s="22" t="s">
        <v>136</v>
      </c>
      <c r="B72" s="23" t="s">
        <v>137</v>
      </c>
      <c r="C72" s="21">
        <v>2336</v>
      </c>
      <c r="D72" s="21">
        <v>13708</v>
      </c>
      <c r="E72" s="32">
        <f t="shared" ref="E72:E122" si="1">IF(AND(C72&gt;0,D72&gt;0),C72/D72,0)</f>
        <v>0.17041143857601401</v>
      </c>
      <c r="G72" s="11"/>
    </row>
    <row r="73" spans="1:7" ht="15.75" customHeight="1" x14ac:dyDescent="0.25">
      <c r="A73" s="22" t="s">
        <v>138</v>
      </c>
      <c r="B73" s="23" t="s">
        <v>139</v>
      </c>
      <c r="C73" s="21">
        <v>1223</v>
      </c>
      <c r="D73" s="21">
        <v>4663</v>
      </c>
      <c r="E73" s="32">
        <f t="shared" si="1"/>
        <v>0.26227750375294873</v>
      </c>
      <c r="G73" s="11"/>
    </row>
    <row r="74" spans="1:7" ht="15.75" customHeight="1" x14ac:dyDescent="0.25">
      <c r="A74" s="22" t="s">
        <v>140</v>
      </c>
      <c r="B74" s="23" t="s">
        <v>141</v>
      </c>
      <c r="C74" s="21">
        <v>733</v>
      </c>
      <c r="D74" s="21">
        <v>3125</v>
      </c>
      <c r="E74" s="32">
        <f t="shared" si="1"/>
        <v>0.23455999999999999</v>
      </c>
      <c r="G74" s="11"/>
    </row>
    <row r="75" spans="1:7" ht="15.75" customHeight="1" x14ac:dyDescent="0.25">
      <c r="A75" s="22" t="s">
        <v>142</v>
      </c>
      <c r="B75" s="23" t="s">
        <v>143</v>
      </c>
      <c r="C75" s="21">
        <v>1143</v>
      </c>
      <c r="D75" s="21">
        <v>3929</v>
      </c>
      <c r="E75" s="32">
        <f t="shared" si="1"/>
        <v>0.290913718503436</v>
      </c>
      <c r="G75" s="11"/>
    </row>
    <row r="76" spans="1:7" ht="15.75" customHeight="1" x14ac:dyDescent="0.25">
      <c r="A76" s="22" t="s">
        <v>144</v>
      </c>
      <c r="B76" s="23" t="s">
        <v>145</v>
      </c>
      <c r="C76" s="21">
        <v>1599</v>
      </c>
      <c r="D76" s="21">
        <v>7002</v>
      </c>
      <c r="E76" s="32">
        <f t="shared" si="1"/>
        <v>0.22836332476435303</v>
      </c>
      <c r="G76" s="11"/>
    </row>
    <row r="77" spans="1:7" ht="15.75" customHeight="1" x14ac:dyDescent="0.25">
      <c r="A77" s="22" t="s">
        <v>146</v>
      </c>
      <c r="B77" s="25" t="s">
        <v>147</v>
      </c>
      <c r="C77" s="21">
        <v>29514</v>
      </c>
      <c r="D77" s="21">
        <v>163361</v>
      </c>
      <c r="E77" s="32">
        <f t="shared" si="1"/>
        <v>0.18066735634576184</v>
      </c>
      <c r="G77" s="11"/>
    </row>
    <row r="78" spans="1:7" ht="15.75" customHeight="1" x14ac:dyDescent="0.25">
      <c r="A78" s="22" t="s">
        <v>148</v>
      </c>
      <c r="B78" s="23" t="s">
        <v>149</v>
      </c>
      <c r="C78" s="21">
        <v>551</v>
      </c>
      <c r="D78" s="21">
        <v>2331</v>
      </c>
      <c r="E78" s="32">
        <f t="shared" si="1"/>
        <v>0.23637923637923638</v>
      </c>
      <c r="G78" s="11"/>
    </row>
    <row r="79" spans="1:7" ht="15.75" customHeight="1" x14ac:dyDescent="0.25">
      <c r="A79" s="22" t="s">
        <v>150</v>
      </c>
      <c r="B79" s="23" t="s">
        <v>151</v>
      </c>
      <c r="C79" s="21">
        <v>1356</v>
      </c>
      <c r="D79" s="21">
        <v>4831</v>
      </c>
      <c r="E79" s="32">
        <f t="shared" si="1"/>
        <v>0.28068722831711862</v>
      </c>
      <c r="G79" s="11"/>
    </row>
    <row r="80" spans="1:7" ht="15.75" customHeight="1" x14ac:dyDescent="0.25">
      <c r="A80" s="22" t="s">
        <v>152</v>
      </c>
      <c r="B80" s="23" t="s">
        <v>153</v>
      </c>
      <c r="C80" s="21">
        <v>2505</v>
      </c>
      <c r="D80" s="21">
        <v>13916</v>
      </c>
      <c r="E80" s="32">
        <f t="shared" si="1"/>
        <v>0.1800086231675769</v>
      </c>
      <c r="G80" s="11"/>
    </row>
    <row r="81" spans="1:7" ht="15.75" customHeight="1" x14ac:dyDescent="0.25">
      <c r="A81" s="22" t="s">
        <v>154</v>
      </c>
      <c r="B81" s="23" t="s">
        <v>155</v>
      </c>
      <c r="C81" s="21">
        <v>4698</v>
      </c>
      <c r="D81" s="21">
        <v>19716</v>
      </c>
      <c r="E81" s="32">
        <f t="shared" si="1"/>
        <v>0.23828362751065124</v>
      </c>
      <c r="G81" s="11"/>
    </row>
    <row r="82" spans="1:7" ht="15.75" customHeight="1" x14ac:dyDescent="0.25">
      <c r="A82" s="22" t="s">
        <v>156</v>
      </c>
      <c r="B82" s="23" t="s">
        <v>157</v>
      </c>
      <c r="C82" s="21">
        <v>5155</v>
      </c>
      <c r="D82" s="21">
        <v>27421</v>
      </c>
      <c r="E82" s="32">
        <f t="shared" si="1"/>
        <v>0.18799460267678056</v>
      </c>
      <c r="G82" s="11"/>
    </row>
    <row r="83" spans="1:7" ht="15.75" customHeight="1" x14ac:dyDescent="0.25">
      <c r="A83" s="22" t="s">
        <v>158</v>
      </c>
      <c r="B83" s="23" t="s">
        <v>159</v>
      </c>
      <c r="C83" s="21">
        <v>981</v>
      </c>
      <c r="D83" s="21">
        <v>3107</v>
      </c>
      <c r="E83" s="32">
        <f t="shared" si="1"/>
        <v>0.31573865465078854</v>
      </c>
      <c r="G83" s="11"/>
    </row>
    <row r="84" spans="1:7" ht="15.75" customHeight="1" x14ac:dyDescent="0.25">
      <c r="A84" s="22" t="s">
        <v>160</v>
      </c>
      <c r="B84" s="23" t="s">
        <v>161</v>
      </c>
      <c r="C84" s="21">
        <v>4660</v>
      </c>
      <c r="D84" s="21">
        <v>21729</v>
      </c>
      <c r="E84" s="32">
        <f t="shared" si="1"/>
        <v>0.21445993833126237</v>
      </c>
      <c r="G84" s="11"/>
    </row>
    <row r="85" spans="1:7" ht="15.75" customHeight="1" x14ac:dyDescent="0.25">
      <c r="A85" s="22" t="s">
        <v>162</v>
      </c>
      <c r="B85" s="23" t="s">
        <v>163</v>
      </c>
      <c r="C85" s="21">
        <v>1018</v>
      </c>
      <c r="D85" s="21">
        <v>8390</v>
      </c>
      <c r="E85" s="32">
        <f t="shared" si="1"/>
        <v>0.12133492252681764</v>
      </c>
      <c r="G85" s="11"/>
    </row>
    <row r="86" spans="1:7" ht="15.75" customHeight="1" x14ac:dyDescent="0.25">
      <c r="A86" s="22" t="s">
        <v>164</v>
      </c>
      <c r="B86" s="23" t="s">
        <v>165</v>
      </c>
      <c r="C86" s="21">
        <v>1400</v>
      </c>
      <c r="D86" s="21">
        <v>10978</v>
      </c>
      <c r="E86" s="32">
        <f t="shared" si="1"/>
        <v>0.12752778283840407</v>
      </c>
      <c r="G86" s="11"/>
    </row>
    <row r="87" spans="1:7" ht="15.75" customHeight="1" x14ac:dyDescent="0.25">
      <c r="A87" s="22" t="s">
        <v>166</v>
      </c>
      <c r="B87" s="23" t="s">
        <v>167</v>
      </c>
      <c r="C87" s="21">
        <v>428</v>
      </c>
      <c r="D87" s="21">
        <v>1613</v>
      </c>
      <c r="E87" s="32">
        <f t="shared" si="1"/>
        <v>0.26534407935523868</v>
      </c>
      <c r="G87" s="11"/>
    </row>
    <row r="88" spans="1:7" ht="15.75" customHeight="1" x14ac:dyDescent="0.25">
      <c r="A88" s="22" t="s">
        <v>168</v>
      </c>
      <c r="B88" s="23" t="s">
        <v>169</v>
      </c>
      <c r="C88" s="21">
        <v>1640</v>
      </c>
      <c r="D88" s="21">
        <v>6788</v>
      </c>
      <c r="E88" s="32">
        <f t="shared" si="1"/>
        <v>0.24160282852091927</v>
      </c>
      <c r="G88" s="11"/>
    </row>
    <row r="89" spans="1:7" ht="15.75" customHeight="1" x14ac:dyDescent="0.25">
      <c r="A89" s="22" t="s">
        <v>170</v>
      </c>
      <c r="B89" s="23" t="s">
        <v>171</v>
      </c>
      <c r="C89" s="21">
        <v>1773</v>
      </c>
      <c r="D89" s="21">
        <v>8552</v>
      </c>
      <c r="E89" s="32">
        <f t="shared" si="1"/>
        <v>0.2073199251637044</v>
      </c>
      <c r="G89" s="11"/>
    </row>
    <row r="90" spans="1:7" ht="15.75" customHeight="1" x14ac:dyDescent="0.25">
      <c r="A90" s="22" t="s">
        <v>172</v>
      </c>
      <c r="B90" s="23" t="s">
        <v>173</v>
      </c>
      <c r="C90" s="21">
        <v>486</v>
      </c>
      <c r="D90" s="21">
        <v>1835</v>
      </c>
      <c r="E90" s="32">
        <f t="shared" si="1"/>
        <v>0.26485013623978204</v>
      </c>
      <c r="G90" s="11"/>
    </row>
    <row r="91" spans="1:7" ht="15.75" customHeight="1" x14ac:dyDescent="0.25">
      <c r="A91" s="22" t="s">
        <v>174</v>
      </c>
      <c r="B91" s="23" t="s">
        <v>175</v>
      </c>
      <c r="C91" s="21">
        <v>1176</v>
      </c>
      <c r="D91" s="21">
        <v>6332</v>
      </c>
      <c r="E91" s="32">
        <f t="shared" si="1"/>
        <v>0.18572331017056223</v>
      </c>
      <c r="G91" s="11"/>
    </row>
    <row r="92" spans="1:7" ht="15.75" customHeight="1" x14ac:dyDescent="0.25">
      <c r="A92" s="22" t="s">
        <v>176</v>
      </c>
      <c r="B92" s="23" t="s">
        <v>177</v>
      </c>
      <c r="C92" s="21">
        <v>6123</v>
      </c>
      <c r="D92" s="21">
        <v>25476</v>
      </c>
      <c r="E92" s="32">
        <f t="shared" si="1"/>
        <v>0.24034385303815356</v>
      </c>
      <c r="G92" s="11"/>
    </row>
    <row r="93" spans="1:7" ht="15.75" customHeight="1" x14ac:dyDescent="0.25">
      <c r="A93" s="22" t="s">
        <v>178</v>
      </c>
      <c r="B93" s="23" t="s">
        <v>179</v>
      </c>
      <c r="C93" s="21">
        <v>600</v>
      </c>
      <c r="D93" s="21">
        <v>2725</v>
      </c>
      <c r="E93" s="32">
        <f t="shared" si="1"/>
        <v>0.22018348623853212</v>
      </c>
      <c r="G93" s="11"/>
    </row>
    <row r="94" spans="1:7" ht="15.75" customHeight="1" x14ac:dyDescent="0.25">
      <c r="A94" s="22" t="s">
        <v>180</v>
      </c>
      <c r="B94" s="23" t="s">
        <v>181</v>
      </c>
      <c r="C94" s="21">
        <v>3586</v>
      </c>
      <c r="D94" s="21">
        <v>20580</v>
      </c>
      <c r="E94" s="32">
        <f t="shared" si="1"/>
        <v>0.17424684159378037</v>
      </c>
      <c r="G94" s="11"/>
    </row>
    <row r="95" spans="1:7" ht="15.75" customHeight="1" x14ac:dyDescent="0.25">
      <c r="A95" s="22" t="s">
        <v>182</v>
      </c>
      <c r="B95" s="23" t="s">
        <v>183</v>
      </c>
      <c r="C95" s="21">
        <v>1693</v>
      </c>
      <c r="D95" s="21">
        <v>4878</v>
      </c>
      <c r="E95" s="32">
        <f t="shared" si="1"/>
        <v>0.34706847068470686</v>
      </c>
      <c r="G95" s="11"/>
    </row>
    <row r="96" spans="1:7" ht="15.75" customHeight="1" x14ac:dyDescent="0.25">
      <c r="A96" s="22" t="s">
        <v>184</v>
      </c>
      <c r="B96" s="23" t="s">
        <v>185</v>
      </c>
      <c r="C96" s="21">
        <v>2559</v>
      </c>
      <c r="D96" s="21">
        <v>8090</v>
      </c>
      <c r="E96" s="32">
        <f t="shared" si="1"/>
        <v>0.31631644004944376</v>
      </c>
      <c r="G96" s="11"/>
    </row>
    <row r="97" spans="1:7" ht="15.75" customHeight="1" x14ac:dyDescent="0.25">
      <c r="A97" s="22" t="s">
        <v>186</v>
      </c>
      <c r="B97" s="23" t="s">
        <v>187</v>
      </c>
      <c r="C97" s="21">
        <v>9471</v>
      </c>
      <c r="D97" s="21">
        <v>25084</v>
      </c>
      <c r="E97" s="32">
        <f t="shared" si="1"/>
        <v>0.37757136022962845</v>
      </c>
      <c r="G97" s="11"/>
    </row>
    <row r="98" spans="1:7" ht="15.75" customHeight="1" x14ac:dyDescent="0.25">
      <c r="A98" s="22" t="s">
        <v>188</v>
      </c>
      <c r="B98" s="23" t="s">
        <v>189</v>
      </c>
      <c r="C98" s="21">
        <v>3109</v>
      </c>
      <c r="D98" s="21">
        <v>15426</v>
      </c>
      <c r="E98" s="32">
        <f t="shared" si="1"/>
        <v>0.20154284973421496</v>
      </c>
      <c r="G98" s="11"/>
    </row>
    <row r="99" spans="1:7" ht="15.75" customHeight="1" x14ac:dyDescent="0.25">
      <c r="A99" s="22" t="s">
        <v>190</v>
      </c>
      <c r="B99" s="23" t="s">
        <v>191</v>
      </c>
      <c r="C99" s="21">
        <v>4771</v>
      </c>
      <c r="D99" s="21">
        <v>22742</v>
      </c>
      <c r="E99" s="32">
        <f t="shared" si="1"/>
        <v>0.20978805733884442</v>
      </c>
      <c r="G99" s="11"/>
    </row>
    <row r="100" spans="1:7" ht="15.75" customHeight="1" x14ac:dyDescent="0.25">
      <c r="A100" s="22" t="s">
        <v>192</v>
      </c>
      <c r="B100" s="23" t="s">
        <v>193</v>
      </c>
      <c r="C100" s="21">
        <v>2949</v>
      </c>
      <c r="D100" s="21">
        <v>10734</v>
      </c>
      <c r="E100" s="32">
        <f t="shared" si="1"/>
        <v>0.2747344885410844</v>
      </c>
      <c r="G100" s="11"/>
    </row>
    <row r="101" spans="1:7" ht="15.75" customHeight="1" x14ac:dyDescent="0.25">
      <c r="A101" s="22" t="s">
        <v>194</v>
      </c>
      <c r="B101" s="23" t="s">
        <v>195</v>
      </c>
      <c r="C101" s="21">
        <v>2244</v>
      </c>
      <c r="D101" s="21">
        <v>9354</v>
      </c>
      <c r="E101" s="32">
        <f t="shared" si="1"/>
        <v>0.23989737010904427</v>
      </c>
      <c r="G101" s="11"/>
    </row>
    <row r="102" spans="1:7" ht="15.75" customHeight="1" x14ac:dyDescent="0.25">
      <c r="A102" s="22" t="s">
        <v>196</v>
      </c>
      <c r="B102" s="23" t="s">
        <v>197</v>
      </c>
      <c r="C102" s="21">
        <v>843</v>
      </c>
      <c r="D102" s="21">
        <v>2735</v>
      </c>
      <c r="E102" s="32">
        <f t="shared" si="1"/>
        <v>0.30822669104204753</v>
      </c>
      <c r="G102" s="11"/>
    </row>
    <row r="103" spans="1:7" ht="15.75" customHeight="1" x14ac:dyDescent="0.25">
      <c r="A103" s="22" t="s">
        <v>198</v>
      </c>
      <c r="B103" s="23" t="s">
        <v>199</v>
      </c>
      <c r="C103" s="21">
        <v>2321</v>
      </c>
      <c r="D103" s="21">
        <v>6611</v>
      </c>
      <c r="E103" s="32">
        <f t="shared" si="1"/>
        <v>0.35108153078202997</v>
      </c>
      <c r="G103" s="11"/>
    </row>
    <row r="104" spans="1:7" ht="15.75" customHeight="1" x14ac:dyDescent="0.25">
      <c r="A104" s="22" t="s">
        <v>200</v>
      </c>
      <c r="B104" s="23" t="s">
        <v>201</v>
      </c>
      <c r="C104" s="21">
        <v>1924</v>
      </c>
      <c r="D104" s="21">
        <v>10219</v>
      </c>
      <c r="E104" s="32">
        <f t="shared" si="1"/>
        <v>0.188276739406987</v>
      </c>
      <c r="G104" s="11"/>
    </row>
    <row r="105" spans="1:7" ht="15.75" customHeight="1" x14ac:dyDescent="0.25">
      <c r="A105" s="22" t="s">
        <v>202</v>
      </c>
      <c r="B105" s="23" t="s">
        <v>203</v>
      </c>
      <c r="C105" s="21">
        <v>1194</v>
      </c>
      <c r="D105" s="21">
        <v>7805</v>
      </c>
      <c r="E105" s="32">
        <f t="shared" si="1"/>
        <v>0.15297885970531711</v>
      </c>
      <c r="G105" s="11"/>
    </row>
    <row r="106" spans="1:7" ht="15.75" customHeight="1" x14ac:dyDescent="0.25">
      <c r="A106" s="22" t="s">
        <v>204</v>
      </c>
      <c r="B106" s="23" t="s">
        <v>205</v>
      </c>
      <c r="C106" s="21">
        <v>1994</v>
      </c>
      <c r="D106" s="21">
        <v>9646</v>
      </c>
      <c r="E106" s="32">
        <f t="shared" si="1"/>
        <v>0.2067178104913954</v>
      </c>
      <c r="G106" s="11"/>
    </row>
    <row r="107" spans="1:7" ht="15.75" customHeight="1" x14ac:dyDescent="0.25">
      <c r="A107" s="22" t="s">
        <v>206</v>
      </c>
      <c r="B107" s="23" t="s">
        <v>207</v>
      </c>
      <c r="C107" s="21">
        <v>208</v>
      </c>
      <c r="D107" s="21">
        <v>1081</v>
      </c>
      <c r="E107" s="32">
        <f t="shared" si="1"/>
        <v>0.19241443108233117</v>
      </c>
      <c r="G107" s="11"/>
    </row>
    <row r="108" spans="1:7" ht="15.75" customHeight="1" x14ac:dyDescent="0.25">
      <c r="A108" s="22" t="s">
        <v>208</v>
      </c>
      <c r="B108" s="23" t="s">
        <v>209</v>
      </c>
      <c r="C108" s="21">
        <v>519</v>
      </c>
      <c r="D108" s="21">
        <v>1904</v>
      </c>
      <c r="E108" s="32">
        <f t="shared" si="1"/>
        <v>0.27258403361344535</v>
      </c>
      <c r="G108" s="11"/>
    </row>
    <row r="109" spans="1:7" ht="15.75" customHeight="1" x14ac:dyDescent="0.25">
      <c r="A109" s="22" t="s">
        <v>210</v>
      </c>
      <c r="B109" s="23" t="s">
        <v>211</v>
      </c>
      <c r="C109" s="21">
        <v>402</v>
      </c>
      <c r="D109" s="21">
        <v>1326</v>
      </c>
      <c r="E109" s="32">
        <f t="shared" si="1"/>
        <v>0.30316742081447962</v>
      </c>
      <c r="G109" s="11"/>
    </row>
    <row r="110" spans="1:7" ht="15.75" customHeight="1" x14ac:dyDescent="0.25">
      <c r="A110" s="22" t="s">
        <v>212</v>
      </c>
      <c r="B110" s="23" t="s">
        <v>213</v>
      </c>
      <c r="C110" s="21">
        <v>1508</v>
      </c>
      <c r="D110" s="21">
        <v>4230</v>
      </c>
      <c r="E110" s="32">
        <f t="shared" si="1"/>
        <v>0.35650118203309694</v>
      </c>
      <c r="G110" s="11"/>
    </row>
    <row r="111" spans="1:7" ht="15.75" customHeight="1" x14ac:dyDescent="0.25">
      <c r="A111" s="22" t="s">
        <v>214</v>
      </c>
      <c r="B111" s="23" t="s">
        <v>215</v>
      </c>
      <c r="C111" s="21">
        <v>206</v>
      </c>
      <c r="D111" s="21">
        <v>526</v>
      </c>
      <c r="E111" s="32">
        <f t="shared" si="1"/>
        <v>0.39163498098859317</v>
      </c>
      <c r="G111" s="11"/>
    </row>
    <row r="112" spans="1:7" ht="15.75" customHeight="1" x14ac:dyDescent="0.25">
      <c r="A112" s="22" t="s">
        <v>216</v>
      </c>
      <c r="B112" s="23" t="s">
        <v>217</v>
      </c>
      <c r="C112" s="21">
        <v>5397</v>
      </c>
      <c r="D112" s="21">
        <v>44178</v>
      </c>
      <c r="E112" s="32">
        <f t="shared" si="1"/>
        <v>0.12216487844628549</v>
      </c>
      <c r="G112" s="11"/>
    </row>
    <row r="113" spans="1:7" ht="15.75" customHeight="1" x14ac:dyDescent="0.25">
      <c r="A113" s="22" t="s">
        <v>218</v>
      </c>
      <c r="B113" s="23" t="s">
        <v>219</v>
      </c>
      <c r="C113" s="21">
        <v>3330</v>
      </c>
      <c r="D113" s="21">
        <v>7945</v>
      </c>
      <c r="E113" s="32">
        <f t="shared" si="1"/>
        <v>0.41913152926368785</v>
      </c>
      <c r="G113" s="11"/>
    </row>
    <row r="114" spans="1:7" ht="15.75" customHeight="1" x14ac:dyDescent="0.25">
      <c r="A114" s="22" t="s">
        <v>220</v>
      </c>
      <c r="B114" s="23" t="s">
        <v>221</v>
      </c>
      <c r="C114" s="21">
        <v>17048</v>
      </c>
      <c r="D114" s="21">
        <v>166628</v>
      </c>
      <c r="E114" s="32">
        <f t="shared" si="1"/>
        <v>0.10231173632282689</v>
      </c>
      <c r="G114" s="11"/>
    </row>
    <row r="115" spans="1:7" ht="15.75" customHeight="1" x14ac:dyDescent="0.25">
      <c r="A115" s="22" t="s">
        <v>222</v>
      </c>
      <c r="B115" s="23" t="s">
        <v>223</v>
      </c>
      <c r="C115" s="21">
        <v>922</v>
      </c>
      <c r="D115" s="21">
        <v>2795</v>
      </c>
      <c r="E115" s="32">
        <f t="shared" si="1"/>
        <v>0.32987477638640428</v>
      </c>
      <c r="G115" s="11"/>
    </row>
    <row r="116" spans="1:7" ht="15.75" customHeight="1" x14ac:dyDescent="0.25">
      <c r="A116" s="22" t="s">
        <v>224</v>
      </c>
      <c r="B116" s="23" t="s">
        <v>225</v>
      </c>
      <c r="C116" s="21">
        <v>757</v>
      </c>
      <c r="D116" s="21">
        <v>2299</v>
      </c>
      <c r="E116" s="32">
        <f t="shared" si="1"/>
        <v>0.32927359721618094</v>
      </c>
      <c r="G116" s="11"/>
    </row>
    <row r="117" spans="1:7" ht="15.75" customHeight="1" x14ac:dyDescent="0.25">
      <c r="A117" s="22" t="s">
        <v>226</v>
      </c>
      <c r="B117" s="23" t="s">
        <v>227</v>
      </c>
      <c r="C117" s="21">
        <v>759</v>
      </c>
      <c r="D117" s="21">
        <v>4513</v>
      </c>
      <c r="E117" s="32">
        <f t="shared" si="1"/>
        <v>0.16818081099047197</v>
      </c>
      <c r="G117" s="11"/>
    </row>
    <row r="118" spans="1:7" ht="15.75" customHeight="1" x14ac:dyDescent="0.25">
      <c r="A118" s="22" t="s">
        <v>228</v>
      </c>
      <c r="B118" s="23" t="s">
        <v>229</v>
      </c>
      <c r="C118" s="21">
        <v>5175</v>
      </c>
      <c r="D118" s="21">
        <v>20471</v>
      </c>
      <c r="E118" s="32">
        <f t="shared" si="1"/>
        <v>0.25279663914806311</v>
      </c>
      <c r="G118" s="11"/>
    </row>
    <row r="119" spans="1:7" ht="15.75" customHeight="1" x14ac:dyDescent="0.25">
      <c r="A119" s="22" t="s">
        <v>230</v>
      </c>
      <c r="B119" s="23" t="s">
        <v>231</v>
      </c>
      <c r="C119" s="21">
        <v>2842</v>
      </c>
      <c r="D119" s="21">
        <v>10880</v>
      </c>
      <c r="E119" s="32">
        <f t="shared" si="1"/>
        <v>0.26121323529411766</v>
      </c>
      <c r="G119" s="11"/>
    </row>
    <row r="120" spans="1:7" ht="15.75" customHeight="1" x14ac:dyDescent="0.25">
      <c r="A120" s="22" t="s">
        <v>232</v>
      </c>
      <c r="B120" s="23" t="s">
        <v>233</v>
      </c>
      <c r="C120" s="21">
        <v>3606</v>
      </c>
      <c r="D120" s="21">
        <v>13895</v>
      </c>
      <c r="E120" s="32">
        <f t="shared" si="1"/>
        <v>0.25951781216264841</v>
      </c>
      <c r="G120" s="11"/>
    </row>
    <row r="121" spans="1:7" ht="15.75" customHeight="1" x14ac:dyDescent="0.25">
      <c r="A121" s="22" t="s">
        <v>234</v>
      </c>
      <c r="B121" s="23" t="s">
        <v>235</v>
      </c>
      <c r="C121" s="21">
        <v>1187</v>
      </c>
      <c r="D121" s="21">
        <v>6420</v>
      </c>
      <c r="E121" s="32">
        <f t="shared" si="1"/>
        <v>0.18489096573208721</v>
      </c>
      <c r="G121" s="11"/>
    </row>
    <row r="122" spans="1:7" ht="15.75" customHeight="1" x14ac:dyDescent="0.25">
      <c r="A122" s="22" t="s">
        <v>236</v>
      </c>
      <c r="B122" s="26" t="s">
        <v>237</v>
      </c>
      <c r="C122" s="21">
        <v>715</v>
      </c>
      <c r="D122" s="21">
        <v>2751</v>
      </c>
      <c r="E122" s="32">
        <f t="shared" si="1"/>
        <v>0.25990548891312248</v>
      </c>
      <c r="G122" s="11"/>
    </row>
    <row r="123" spans="1:7" ht="15.75" customHeight="1" thickBot="1" x14ac:dyDescent="0.3">
      <c r="B123" s="56" t="s">
        <v>238</v>
      </c>
      <c r="C123" s="57">
        <f>SUM(C8:C122)</f>
        <v>319327</v>
      </c>
      <c r="D123" s="57">
        <f>SUM(D8:D122)</f>
        <v>1603618</v>
      </c>
      <c r="E123" s="42"/>
      <c r="G123" s="5"/>
    </row>
    <row r="124" spans="1:7" ht="13.7" customHeight="1" thickTop="1" x14ac:dyDescent="0.25">
      <c r="C124" s="11"/>
      <c r="D124" s="11"/>
      <c r="E124" s="42"/>
    </row>
    <row r="125" spans="1:7" ht="15.75" customHeight="1" x14ac:dyDescent="0.25">
      <c r="A125" s="22"/>
      <c r="B125" s="23" t="s">
        <v>239</v>
      </c>
      <c r="C125" s="27">
        <v>739</v>
      </c>
      <c r="D125" s="27">
        <v>3300</v>
      </c>
      <c r="E125" s="32">
        <f>IF(AND(C125&gt;0,D125&gt;0),C125/D125,0)</f>
        <v>0.22393939393939394</v>
      </c>
    </row>
    <row r="126" spans="1:7" ht="15.75" customHeight="1" x14ac:dyDescent="0.25">
      <c r="A126" s="22"/>
      <c r="B126" s="23" t="s">
        <v>240</v>
      </c>
      <c r="C126" s="28">
        <v>279</v>
      </c>
      <c r="D126" s="27">
        <v>1670</v>
      </c>
      <c r="E126" s="32">
        <f>IF(AND(C126&gt;0,D126&gt;0),C126/D126,0)</f>
        <v>0.16706586826347306</v>
      </c>
    </row>
    <row r="127" spans="1:7" ht="15.75" customHeight="1" x14ac:dyDescent="0.25">
      <c r="A127" s="22"/>
      <c r="B127" s="23" t="s">
        <v>241</v>
      </c>
      <c r="C127" s="27">
        <v>1158</v>
      </c>
      <c r="D127" s="27">
        <v>4542</v>
      </c>
      <c r="E127" s="32">
        <f>IF(AND(C127&gt;0,D127&gt;0),C127/D127,0)</f>
        <v>0.25495376486129456</v>
      </c>
    </row>
    <row r="128" spans="1:7" ht="13.7" customHeight="1" x14ac:dyDescent="0.25"/>
    <row r="129" spans="1:5" ht="15.75" customHeight="1" thickBot="1" x14ac:dyDescent="0.3">
      <c r="B129" s="56" t="s">
        <v>242</v>
      </c>
      <c r="C129" s="57">
        <f>C123+C125+C126+C127</f>
        <v>321503</v>
      </c>
      <c r="D129" s="57">
        <f>D123+D125+D126+D127</f>
        <v>1613130</v>
      </c>
      <c r="E129" s="18"/>
    </row>
    <row r="130" spans="1:5" ht="15.75" customHeight="1" thickTop="1" x14ac:dyDescent="0.25"/>
    <row r="131" spans="1:5" ht="15.75" customHeight="1" x14ac:dyDescent="0.25">
      <c r="A131" s="36" t="s">
        <v>243</v>
      </c>
    </row>
    <row r="132" spans="1:5" ht="15.75" customHeight="1" x14ac:dyDescent="0.25">
      <c r="A132" s="44" t="s">
        <v>262</v>
      </c>
    </row>
    <row r="133" spans="1:5" ht="15.75" customHeight="1" x14ac:dyDescent="0.25">
      <c r="A133" s="44" t="s">
        <v>263</v>
      </c>
    </row>
    <row r="134" spans="1:5" ht="15.75" customHeight="1" x14ac:dyDescent="0.25">
      <c r="A134" s="43"/>
    </row>
    <row r="135" spans="1:5" ht="15.75" customHeight="1" x14ac:dyDescent="0.25">
      <c r="A135" s="36" t="s">
        <v>246</v>
      </c>
    </row>
    <row r="136" spans="1:5" ht="15.75" customHeight="1" x14ac:dyDescent="0.25">
      <c r="A136" s="30" t="s">
        <v>264</v>
      </c>
    </row>
    <row r="137" spans="1:5" ht="15.75" customHeight="1" x14ac:dyDescent="0.25">
      <c r="A137" s="30" t="s">
        <v>248</v>
      </c>
    </row>
    <row r="138" spans="1:5" ht="15.75" customHeight="1" x14ac:dyDescent="0.25">
      <c r="A138" s="30" t="s">
        <v>249</v>
      </c>
    </row>
    <row r="139" spans="1:5" ht="15.75" customHeight="1" x14ac:dyDescent="0.25">
      <c r="A139" s="30" t="s">
        <v>250</v>
      </c>
    </row>
    <row r="140" spans="1:5" ht="24" customHeight="1" x14ac:dyDescent="0.25">
      <c r="A140" s="37" t="s">
        <v>3</v>
      </c>
      <c r="B140" s="37" t="s">
        <v>4</v>
      </c>
      <c r="C140" s="37" t="s">
        <v>251</v>
      </c>
      <c r="D140" s="37" t="s">
        <v>252</v>
      </c>
      <c r="E140" s="37" t="s">
        <v>253</v>
      </c>
    </row>
    <row r="141" spans="1:5" ht="15.75" customHeight="1" x14ac:dyDescent="0.25">
      <c r="A141" s="38" t="s">
        <v>126</v>
      </c>
      <c r="B141" s="39" t="s">
        <v>127</v>
      </c>
      <c r="C141" s="40">
        <v>937</v>
      </c>
      <c r="D141" s="40">
        <f>ROUND(C143*0.206,0)</f>
        <v>103</v>
      </c>
      <c r="E141" s="40">
        <f>C141+D141</f>
        <v>1040</v>
      </c>
    </row>
    <row r="142" spans="1:5" ht="15.75" customHeight="1" x14ac:dyDescent="0.25">
      <c r="A142" s="38" t="s">
        <v>210</v>
      </c>
      <c r="B142" s="39" t="s">
        <v>211</v>
      </c>
      <c r="C142" s="40">
        <v>284</v>
      </c>
      <c r="D142" s="40">
        <f>ROUND(C143*0.2355,0)</f>
        <v>118</v>
      </c>
      <c r="E142" s="40">
        <f>C142+D142</f>
        <v>402</v>
      </c>
    </row>
    <row r="143" spans="1:5" ht="15.75" customHeight="1" x14ac:dyDescent="0.25">
      <c r="A143" s="38"/>
      <c r="B143" s="39" t="s">
        <v>240</v>
      </c>
      <c r="C143" s="40">
        <v>500</v>
      </c>
      <c r="D143" s="40">
        <f>-D141-D142</f>
        <v>-221</v>
      </c>
      <c r="E143" s="40">
        <f>C143+D143</f>
        <v>279</v>
      </c>
    </row>
    <row r="144" spans="1:5" ht="15.75" customHeight="1" thickBot="1" x14ac:dyDescent="0.3">
      <c r="A144" s="39"/>
      <c r="B144" s="39"/>
      <c r="C144" s="41">
        <f>SUM(C141:C143)</f>
        <v>1721</v>
      </c>
      <c r="D144" s="41">
        <f>SUM(D141:D143)</f>
        <v>0</v>
      </c>
      <c r="E144" s="41">
        <f>SUM(E141:E143)</f>
        <v>1721</v>
      </c>
    </row>
    <row r="145" spans="1:5" ht="15.75" customHeight="1" thickTop="1" x14ac:dyDescent="0.25">
      <c r="A145" s="45"/>
      <c r="B145" s="43"/>
      <c r="C145" s="43"/>
      <c r="D145" s="43"/>
      <c r="E145" s="46"/>
    </row>
  </sheetData>
  <mergeCells count="2">
    <mergeCell ref="A4:E4"/>
    <mergeCell ref="A5:E5"/>
  </mergeCells>
  <printOptions horizontalCentered="1"/>
  <pageMargins left="0.45" right="0.45" top="0.5" bottom="0.53" header="0.3" footer="0.17"/>
  <pageSetup orientation="portrait" r:id="rId1"/>
  <headerFooter>
    <oddFooter>&amp;L&amp;"-,Italic"&amp;9Division of School Business Services
School Allotments Section&amp;R&amp;"-,Italic"&amp;9Page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307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5"/>
  <sheetViews>
    <sheetView workbookViewId="0">
      <selection activeCell="A4" sqref="A4:E4"/>
    </sheetView>
  </sheetViews>
  <sheetFormatPr defaultColWidth="9.140625" defaultRowHeight="15.75" customHeight="1" x14ac:dyDescent="0.25"/>
  <cols>
    <col min="1" max="1" width="8.28515625" style="1" customWidth="1"/>
    <col min="2" max="2" width="29.7109375" style="6" customWidth="1"/>
    <col min="3" max="3" width="11.140625" style="6" customWidth="1"/>
    <col min="4" max="4" width="13.28515625" style="6" customWidth="1"/>
    <col min="5" max="5" width="14.42578125" style="8" customWidth="1"/>
    <col min="6" max="6" width="14.28515625" style="5" customWidth="1"/>
    <col min="7" max="16384" width="9.140625" style="6"/>
  </cols>
  <sheetData>
    <row r="1" spans="1:9" ht="15.75" customHeight="1" x14ac:dyDescent="0.25">
      <c r="B1" s="2" t="s">
        <v>0</v>
      </c>
      <c r="C1" s="3"/>
      <c r="D1" s="3"/>
      <c r="E1" s="4"/>
    </row>
    <row r="2" spans="1:9" ht="15.75" customHeight="1" x14ac:dyDescent="0.25">
      <c r="B2" s="7" t="s">
        <v>1</v>
      </c>
    </row>
    <row r="4" spans="1:9" ht="15.75" customHeight="1" x14ac:dyDescent="0.25">
      <c r="A4" s="132" t="s">
        <v>265</v>
      </c>
      <c r="B4" s="132"/>
      <c r="C4" s="132"/>
      <c r="D4" s="132"/>
      <c r="E4" s="132"/>
    </row>
    <row r="5" spans="1:9" ht="15.75" customHeight="1" x14ac:dyDescent="0.25">
      <c r="A5" s="132" t="s">
        <v>266</v>
      </c>
      <c r="B5" s="132"/>
      <c r="C5" s="132"/>
      <c r="D5" s="132"/>
      <c r="E5" s="132"/>
    </row>
    <row r="6" spans="1:9" ht="9" customHeight="1" x14ac:dyDescent="0.25">
      <c r="B6" s="10"/>
      <c r="E6" s="10"/>
    </row>
    <row r="7" spans="1:9" ht="39" customHeight="1" x14ac:dyDescent="0.25">
      <c r="A7" s="33" t="s">
        <v>3</v>
      </c>
      <c r="B7" s="34" t="s">
        <v>4</v>
      </c>
      <c r="C7" s="34" t="s">
        <v>267</v>
      </c>
      <c r="D7" s="35" t="s">
        <v>6</v>
      </c>
      <c r="E7" s="34" t="s">
        <v>7</v>
      </c>
    </row>
    <row r="8" spans="1:9" ht="15.75" customHeight="1" x14ac:dyDescent="0.25">
      <c r="A8" s="19" t="s">
        <v>8</v>
      </c>
      <c r="B8" s="20" t="s">
        <v>9</v>
      </c>
      <c r="C8" s="21">
        <v>5006</v>
      </c>
      <c r="D8" s="21">
        <v>25288</v>
      </c>
      <c r="E8" s="31">
        <f t="shared" ref="E8:E71" si="0">IF(AND(C8&gt;0,D8&gt;0),C8/D8,0)</f>
        <v>0.19795950648528945</v>
      </c>
      <c r="G8" s="11"/>
    </row>
    <row r="9" spans="1:9" ht="15.75" customHeight="1" x14ac:dyDescent="0.25">
      <c r="A9" s="22" t="s">
        <v>10</v>
      </c>
      <c r="B9" s="23" t="s">
        <v>11</v>
      </c>
      <c r="C9" s="21">
        <v>943</v>
      </c>
      <c r="D9" s="21">
        <v>6004</v>
      </c>
      <c r="E9" s="32">
        <f t="shared" si="0"/>
        <v>0.15706195869420386</v>
      </c>
      <c r="G9" s="11"/>
      <c r="I9" s="12"/>
    </row>
    <row r="10" spans="1:9" ht="15.75" customHeight="1" x14ac:dyDescent="0.25">
      <c r="A10" s="22" t="s">
        <v>12</v>
      </c>
      <c r="B10" s="23" t="s">
        <v>13</v>
      </c>
      <c r="C10" s="21">
        <v>375</v>
      </c>
      <c r="D10" s="21">
        <v>1524</v>
      </c>
      <c r="E10" s="32">
        <f>IF(AND(C10&gt;0,D10&gt;0),C10/D10,0)</f>
        <v>0.24606299212598426</v>
      </c>
      <c r="G10" s="11"/>
    </row>
    <row r="11" spans="1:9" ht="15.75" customHeight="1" x14ac:dyDescent="0.25">
      <c r="A11" s="22" t="s">
        <v>14</v>
      </c>
      <c r="B11" s="23" t="s">
        <v>15</v>
      </c>
      <c r="C11" s="21">
        <v>1163</v>
      </c>
      <c r="D11" s="21">
        <v>4057</v>
      </c>
      <c r="E11" s="32">
        <f t="shared" si="0"/>
        <v>0.2866650234163175</v>
      </c>
      <c r="G11" s="11"/>
      <c r="I11" s="13"/>
    </row>
    <row r="12" spans="1:9" ht="15.75" customHeight="1" x14ac:dyDescent="0.25">
      <c r="A12" s="22" t="s">
        <v>16</v>
      </c>
      <c r="B12" s="23" t="s">
        <v>17</v>
      </c>
      <c r="C12" s="21">
        <v>808</v>
      </c>
      <c r="D12" s="21">
        <v>3599</v>
      </c>
      <c r="E12" s="32">
        <f t="shared" si="0"/>
        <v>0.22450680744651291</v>
      </c>
      <c r="G12" s="11"/>
    </row>
    <row r="13" spans="1:9" ht="15.75" customHeight="1" x14ac:dyDescent="0.25">
      <c r="A13" s="22" t="s">
        <v>18</v>
      </c>
      <c r="B13" s="23" t="s">
        <v>19</v>
      </c>
      <c r="C13" s="21">
        <v>471</v>
      </c>
      <c r="D13" s="21">
        <v>2336</v>
      </c>
      <c r="E13" s="32">
        <f t="shared" si="0"/>
        <v>0.20162671232876711</v>
      </c>
      <c r="G13" s="11"/>
    </row>
    <row r="14" spans="1:9" ht="15.75" customHeight="1" x14ac:dyDescent="0.25">
      <c r="A14" s="22" t="s">
        <v>20</v>
      </c>
      <c r="B14" s="23" t="s">
        <v>21</v>
      </c>
      <c r="C14" s="21">
        <v>2016</v>
      </c>
      <c r="D14" s="21">
        <v>7483</v>
      </c>
      <c r="E14" s="32">
        <f t="shared" si="0"/>
        <v>0.2694106641721235</v>
      </c>
      <c r="G14" s="11"/>
    </row>
    <row r="15" spans="1:9" ht="15.75" customHeight="1" x14ac:dyDescent="0.25">
      <c r="A15" s="22" t="s">
        <v>22</v>
      </c>
      <c r="B15" s="23" t="s">
        <v>23</v>
      </c>
      <c r="C15" s="21">
        <v>910</v>
      </c>
      <c r="D15" s="21">
        <v>3140</v>
      </c>
      <c r="E15" s="32">
        <f t="shared" si="0"/>
        <v>0.28980891719745222</v>
      </c>
      <c r="G15" s="11"/>
    </row>
    <row r="16" spans="1:9" ht="15.75" customHeight="1" x14ac:dyDescent="0.25">
      <c r="A16" s="22" t="s">
        <v>24</v>
      </c>
      <c r="B16" s="23" t="s">
        <v>25</v>
      </c>
      <c r="C16" s="21">
        <v>1645</v>
      </c>
      <c r="D16" s="21">
        <v>5665</v>
      </c>
      <c r="E16" s="32">
        <f t="shared" si="0"/>
        <v>0.29037952338923212</v>
      </c>
      <c r="G16" s="11"/>
    </row>
    <row r="17" spans="1:7" ht="15.75" customHeight="1" x14ac:dyDescent="0.25">
      <c r="A17" s="22" t="s">
        <v>26</v>
      </c>
      <c r="B17" s="23" t="s">
        <v>27</v>
      </c>
      <c r="C17" s="21">
        <v>3097</v>
      </c>
      <c r="D17" s="21">
        <v>15842</v>
      </c>
      <c r="E17" s="32">
        <f t="shared" si="0"/>
        <v>0.19549299330892564</v>
      </c>
      <c r="G17" s="11"/>
    </row>
    <row r="18" spans="1:7" ht="15.75" customHeight="1" x14ac:dyDescent="0.25">
      <c r="A18" s="22" t="s">
        <v>28</v>
      </c>
      <c r="B18" s="23" t="s">
        <v>29</v>
      </c>
      <c r="C18" s="21">
        <v>4520</v>
      </c>
      <c r="D18" s="21">
        <v>30045</v>
      </c>
      <c r="E18" s="32">
        <f t="shared" si="0"/>
        <v>0.15044100515892828</v>
      </c>
      <c r="G18" s="11"/>
    </row>
    <row r="19" spans="1:7" ht="15.75" customHeight="1" x14ac:dyDescent="0.25">
      <c r="A19" s="22" t="s">
        <v>30</v>
      </c>
      <c r="B19" s="23" t="s">
        <v>31</v>
      </c>
      <c r="C19" s="21">
        <v>1420</v>
      </c>
      <c r="D19" s="21">
        <v>5071</v>
      </c>
      <c r="E19" s="32">
        <f t="shared" si="0"/>
        <v>0.28002366397160322</v>
      </c>
      <c r="G19" s="11"/>
    </row>
    <row r="20" spans="1:7" ht="15.75" customHeight="1" x14ac:dyDescent="0.25">
      <c r="A20" s="22" t="s">
        <v>32</v>
      </c>
      <c r="B20" s="23" t="s">
        <v>33</v>
      </c>
      <c r="C20" s="21">
        <v>2727</v>
      </c>
      <c r="D20" s="21">
        <v>14801</v>
      </c>
      <c r="E20" s="32">
        <f t="shared" si="0"/>
        <v>0.18424430781703938</v>
      </c>
      <c r="G20" s="11"/>
    </row>
    <row r="21" spans="1:7" ht="15.75" customHeight="1" x14ac:dyDescent="0.25">
      <c r="A21" s="22" t="s">
        <v>34</v>
      </c>
      <c r="B21" s="23" t="s">
        <v>35</v>
      </c>
      <c r="C21" s="21">
        <v>2717</v>
      </c>
      <c r="D21" s="21">
        <v>27629</v>
      </c>
      <c r="E21" s="32">
        <f t="shared" si="0"/>
        <v>9.8338702088385396E-2</v>
      </c>
      <c r="G21" s="11"/>
    </row>
    <row r="22" spans="1:7" ht="15.75" customHeight="1" x14ac:dyDescent="0.25">
      <c r="A22" s="22" t="s">
        <v>36</v>
      </c>
      <c r="B22" s="23" t="s">
        <v>37</v>
      </c>
      <c r="C22" s="21">
        <v>1226</v>
      </c>
      <c r="D22" s="21">
        <v>5472</v>
      </c>
      <c r="E22" s="32">
        <f t="shared" si="0"/>
        <v>0.22404970760233919</v>
      </c>
      <c r="G22" s="11"/>
    </row>
    <row r="23" spans="1:7" ht="15.75" customHeight="1" x14ac:dyDescent="0.25">
      <c r="A23" s="22" t="s">
        <v>38</v>
      </c>
      <c r="B23" s="23" t="s">
        <v>39</v>
      </c>
      <c r="C23" s="21">
        <v>2512</v>
      </c>
      <c r="D23" s="21">
        <v>13180</v>
      </c>
      <c r="E23" s="32">
        <f t="shared" si="0"/>
        <v>0.1905918057663126</v>
      </c>
      <c r="G23" s="11"/>
    </row>
    <row r="24" spans="1:7" ht="15.75" customHeight="1" x14ac:dyDescent="0.25">
      <c r="A24" s="22" t="s">
        <v>40</v>
      </c>
      <c r="B24" s="23" t="s">
        <v>41</v>
      </c>
      <c r="C24" s="21">
        <v>153</v>
      </c>
      <c r="D24" s="21">
        <v>1649</v>
      </c>
      <c r="E24" s="32">
        <f t="shared" si="0"/>
        <v>9.2783505154639179E-2</v>
      </c>
      <c r="G24" s="11"/>
    </row>
    <row r="25" spans="1:7" ht="15.75" customHeight="1" x14ac:dyDescent="0.25">
      <c r="A25" s="22" t="s">
        <v>42</v>
      </c>
      <c r="B25" s="23" t="s">
        <v>43</v>
      </c>
      <c r="C25" s="21">
        <v>1564</v>
      </c>
      <c r="D25" s="21">
        <v>8983</v>
      </c>
      <c r="E25" s="32">
        <f t="shared" si="0"/>
        <v>0.17410664588667482</v>
      </c>
      <c r="G25" s="11"/>
    </row>
    <row r="26" spans="1:7" ht="15.75" customHeight="1" x14ac:dyDescent="0.25">
      <c r="A26" s="22" t="s">
        <v>44</v>
      </c>
      <c r="B26" s="23" t="s">
        <v>45</v>
      </c>
      <c r="C26" s="21">
        <v>764</v>
      </c>
      <c r="D26" s="21">
        <v>3533</v>
      </c>
      <c r="E26" s="32">
        <f t="shared" si="0"/>
        <v>0.2162468157373337</v>
      </c>
      <c r="G26" s="11"/>
    </row>
    <row r="27" spans="1:7" ht="15.75" customHeight="1" x14ac:dyDescent="0.25">
      <c r="A27" s="22" t="s">
        <v>46</v>
      </c>
      <c r="B27" s="23" t="s">
        <v>47</v>
      </c>
      <c r="C27" s="21">
        <v>2723</v>
      </c>
      <c r="D27" s="21">
        <v>18548</v>
      </c>
      <c r="E27" s="32">
        <f t="shared" si="0"/>
        <v>0.14680828121630365</v>
      </c>
      <c r="G27" s="11"/>
    </row>
    <row r="28" spans="1:7" ht="15.75" customHeight="1" x14ac:dyDescent="0.25">
      <c r="A28" s="22" t="s">
        <v>48</v>
      </c>
      <c r="B28" s="23" t="s">
        <v>49</v>
      </c>
      <c r="C28" s="21">
        <v>1447</v>
      </c>
      <c r="D28" s="21">
        <v>5592</v>
      </c>
      <c r="E28" s="32">
        <f t="shared" si="0"/>
        <v>0.25876251788268956</v>
      </c>
      <c r="G28" s="11"/>
    </row>
    <row r="29" spans="1:7" ht="15.75" customHeight="1" x14ac:dyDescent="0.25">
      <c r="A29" s="22" t="s">
        <v>50</v>
      </c>
      <c r="B29" s="23" t="s">
        <v>51</v>
      </c>
      <c r="C29" s="21">
        <v>927</v>
      </c>
      <c r="D29" s="21">
        <v>2837</v>
      </c>
      <c r="E29" s="32">
        <f t="shared" si="0"/>
        <v>0.32675361297144873</v>
      </c>
      <c r="G29" s="11"/>
    </row>
    <row r="30" spans="1:7" ht="15.75" customHeight="1" x14ac:dyDescent="0.25">
      <c r="A30" s="22" t="s">
        <v>52</v>
      </c>
      <c r="B30" s="23" t="s">
        <v>53</v>
      </c>
      <c r="C30" s="21">
        <v>1503</v>
      </c>
      <c r="D30" s="21">
        <v>10384</v>
      </c>
      <c r="E30" s="32">
        <f t="shared" si="0"/>
        <v>0.14474191063174113</v>
      </c>
      <c r="G30" s="11"/>
    </row>
    <row r="31" spans="1:7" ht="15.75" customHeight="1" x14ac:dyDescent="0.25">
      <c r="A31" s="22" t="s">
        <v>54</v>
      </c>
      <c r="B31" s="23" t="s">
        <v>55</v>
      </c>
      <c r="C31" s="21">
        <v>970</v>
      </c>
      <c r="D31" s="21">
        <v>3862</v>
      </c>
      <c r="E31" s="32">
        <f t="shared" si="0"/>
        <v>0.25116519937856036</v>
      </c>
      <c r="G31" s="11"/>
    </row>
    <row r="32" spans="1:7" ht="15.75" customHeight="1" x14ac:dyDescent="0.25">
      <c r="A32" s="22" t="s">
        <v>56</v>
      </c>
      <c r="B32" s="24" t="s">
        <v>57</v>
      </c>
      <c r="C32" s="21">
        <v>659</v>
      </c>
      <c r="D32" s="21">
        <v>2461</v>
      </c>
      <c r="E32" s="32">
        <f t="shared" si="0"/>
        <v>0.26777732629012596</v>
      </c>
      <c r="G32" s="11"/>
    </row>
    <row r="33" spans="1:7" ht="15.75" customHeight="1" x14ac:dyDescent="0.25">
      <c r="A33" s="22" t="s">
        <v>58</v>
      </c>
      <c r="B33" s="23" t="s">
        <v>59</v>
      </c>
      <c r="C33" s="21">
        <v>273</v>
      </c>
      <c r="D33" s="21">
        <v>1383</v>
      </c>
      <c r="E33" s="32">
        <f t="shared" si="0"/>
        <v>0.19739696312364424</v>
      </c>
      <c r="G33" s="11"/>
    </row>
    <row r="34" spans="1:7" ht="15.75" customHeight="1" x14ac:dyDescent="0.25">
      <c r="A34" s="22" t="s">
        <v>60</v>
      </c>
      <c r="B34" s="23" t="s">
        <v>61</v>
      </c>
      <c r="C34" s="21">
        <v>4035</v>
      </c>
      <c r="D34" s="21">
        <v>17384</v>
      </c>
      <c r="E34" s="32">
        <f t="shared" si="0"/>
        <v>0.23210998619420156</v>
      </c>
      <c r="G34" s="11"/>
    </row>
    <row r="35" spans="1:7" ht="15.75" customHeight="1" x14ac:dyDescent="0.25">
      <c r="A35" s="22" t="s">
        <v>62</v>
      </c>
      <c r="B35" s="23" t="s">
        <v>63</v>
      </c>
      <c r="C35" s="21">
        <v>1959</v>
      </c>
      <c r="D35" s="21">
        <v>7056</v>
      </c>
      <c r="E35" s="32">
        <f t="shared" si="0"/>
        <v>0.2776360544217687</v>
      </c>
      <c r="G35" s="11"/>
    </row>
    <row r="36" spans="1:7" ht="15.75" customHeight="1" x14ac:dyDescent="0.25">
      <c r="A36" s="22" t="s">
        <v>64</v>
      </c>
      <c r="B36" s="23" t="s">
        <v>65</v>
      </c>
      <c r="C36" s="21">
        <v>828</v>
      </c>
      <c r="D36" s="21">
        <v>2430</v>
      </c>
      <c r="E36" s="32">
        <f t="shared" si="0"/>
        <v>0.34074074074074073</v>
      </c>
      <c r="G36" s="11"/>
    </row>
    <row r="37" spans="1:7" ht="15.75" customHeight="1" x14ac:dyDescent="0.25">
      <c r="A37" s="22" t="s">
        <v>66</v>
      </c>
      <c r="B37" s="23" t="s">
        <v>67</v>
      </c>
      <c r="C37" s="21">
        <v>3654</v>
      </c>
      <c r="D37" s="21">
        <v>17237</v>
      </c>
      <c r="E37" s="32">
        <f t="shared" si="0"/>
        <v>0.21198584440447873</v>
      </c>
      <c r="G37" s="11"/>
    </row>
    <row r="38" spans="1:7" ht="15.75" customHeight="1" x14ac:dyDescent="0.25">
      <c r="A38" s="22" t="s">
        <v>68</v>
      </c>
      <c r="B38" s="23" t="s">
        <v>69</v>
      </c>
      <c r="C38" s="21">
        <v>10957</v>
      </c>
      <c r="D38" s="21">
        <v>55921</v>
      </c>
      <c r="E38" s="32">
        <f t="shared" si="0"/>
        <v>0.1959371255878829</v>
      </c>
      <c r="G38" s="11"/>
    </row>
    <row r="39" spans="1:7" ht="15.75" customHeight="1" x14ac:dyDescent="0.25">
      <c r="A39" s="22" t="s">
        <v>70</v>
      </c>
      <c r="B39" s="23" t="s">
        <v>71</v>
      </c>
      <c r="C39" s="21">
        <v>545</v>
      </c>
      <c r="D39" s="21">
        <v>4149</v>
      </c>
      <c r="E39" s="32">
        <f t="shared" si="0"/>
        <v>0.13135695348276694</v>
      </c>
      <c r="G39" s="11"/>
    </row>
    <row r="40" spans="1:7" ht="15.75" customHeight="1" x14ac:dyDescent="0.25">
      <c r="A40" s="22" t="s">
        <v>72</v>
      </c>
      <c r="B40" s="23" t="s">
        <v>73</v>
      </c>
      <c r="C40" s="21">
        <v>660</v>
      </c>
      <c r="D40" s="21">
        <v>4906</v>
      </c>
      <c r="E40" s="32">
        <f t="shared" si="0"/>
        <v>0.13452914798206278</v>
      </c>
      <c r="G40" s="11"/>
    </row>
    <row r="41" spans="1:7" ht="15.75" customHeight="1" x14ac:dyDescent="0.25">
      <c r="A41" s="22" t="s">
        <v>74</v>
      </c>
      <c r="B41" s="23" t="s">
        <v>75</v>
      </c>
      <c r="C41" s="21">
        <v>2432</v>
      </c>
      <c r="D41" s="21">
        <v>19452</v>
      </c>
      <c r="E41" s="32">
        <f t="shared" si="0"/>
        <v>0.12502570429775858</v>
      </c>
      <c r="G41" s="11"/>
    </row>
    <row r="42" spans="1:7" ht="15.75" customHeight="1" x14ac:dyDescent="0.25">
      <c r="A42" s="22" t="s">
        <v>76</v>
      </c>
      <c r="B42" s="23" t="s">
        <v>77</v>
      </c>
      <c r="C42" s="21">
        <v>1266</v>
      </c>
      <c r="D42" s="21">
        <v>3796</v>
      </c>
      <c r="E42" s="32">
        <f t="shared" si="0"/>
        <v>0.33350895679662801</v>
      </c>
      <c r="G42" s="11"/>
    </row>
    <row r="43" spans="1:7" ht="15.75" customHeight="1" x14ac:dyDescent="0.25">
      <c r="A43" s="22" t="s">
        <v>78</v>
      </c>
      <c r="B43" s="23" t="s">
        <v>79</v>
      </c>
      <c r="C43" s="21">
        <v>1016</v>
      </c>
      <c r="D43" s="21">
        <v>3939</v>
      </c>
      <c r="E43" s="32">
        <f t="shared" si="0"/>
        <v>0.25793348565625795</v>
      </c>
      <c r="G43" s="11"/>
    </row>
    <row r="44" spans="1:7" ht="15.75" customHeight="1" x14ac:dyDescent="0.25">
      <c r="A44" s="22" t="s">
        <v>80</v>
      </c>
      <c r="B44" s="23" t="s">
        <v>81</v>
      </c>
      <c r="C44" s="21">
        <v>883</v>
      </c>
      <c r="D44" s="21">
        <v>7030</v>
      </c>
      <c r="E44" s="32">
        <f t="shared" si="0"/>
        <v>0.1256045519203414</v>
      </c>
      <c r="G44" s="11"/>
    </row>
    <row r="45" spans="1:7" ht="15.75" customHeight="1" x14ac:dyDescent="0.25">
      <c r="A45" s="22" t="s">
        <v>82</v>
      </c>
      <c r="B45" s="23" t="s">
        <v>83</v>
      </c>
      <c r="C45" s="21">
        <v>2673</v>
      </c>
      <c r="D45" s="21">
        <v>9726</v>
      </c>
      <c r="E45" s="32">
        <f t="shared" si="0"/>
        <v>0.27483035163479336</v>
      </c>
      <c r="G45" s="11"/>
    </row>
    <row r="46" spans="1:7" ht="15.75" customHeight="1" x14ac:dyDescent="0.25">
      <c r="A46" s="22" t="s">
        <v>84</v>
      </c>
      <c r="B46" s="23" t="s">
        <v>85</v>
      </c>
      <c r="C46" s="21">
        <v>7051</v>
      </c>
      <c r="D46" s="21">
        <v>43597</v>
      </c>
      <c r="E46" s="32">
        <f t="shared" si="0"/>
        <v>0.16173131178750833</v>
      </c>
      <c r="G46" s="11"/>
    </row>
    <row r="47" spans="1:7" ht="15.75" customHeight="1" x14ac:dyDescent="0.25">
      <c r="A47" s="22" t="s">
        <v>86</v>
      </c>
      <c r="B47" s="23" t="s">
        <v>87</v>
      </c>
      <c r="C47" s="21">
        <v>1770</v>
      </c>
      <c r="D47" s="21">
        <v>6670</v>
      </c>
      <c r="E47" s="32">
        <f t="shared" si="0"/>
        <v>0.26536731634182908</v>
      </c>
      <c r="G47" s="11"/>
    </row>
    <row r="48" spans="1:7" ht="15.75" customHeight="1" x14ac:dyDescent="0.25">
      <c r="A48" s="22" t="s">
        <v>88</v>
      </c>
      <c r="B48" s="23" t="s">
        <v>89</v>
      </c>
      <c r="C48" s="21">
        <v>11026</v>
      </c>
      <c r="D48" s="21">
        <v>59062</v>
      </c>
      <c r="E48" s="32">
        <f t="shared" si="0"/>
        <v>0.18668517828722359</v>
      </c>
      <c r="G48" s="11"/>
    </row>
    <row r="49" spans="1:7" ht="15.75" customHeight="1" x14ac:dyDescent="0.25">
      <c r="A49" s="22" t="s">
        <v>90</v>
      </c>
      <c r="B49" s="23" t="s">
        <v>91</v>
      </c>
      <c r="C49" s="21">
        <v>1795</v>
      </c>
      <c r="D49" s="21">
        <v>10414</v>
      </c>
      <c r="E49" s="32">
        <f t="shared" si="0"/>
        <v>0.17236412521605532</v>
      </c>
      <c r="G49" s="11"/>
    </row>
    <row r="50" spans="1:7" ht="15.75" customHeight="1" x14ac:dyDescent="0.25">
      <c r="A50" s="22" t="s">
        <v>92</v>
      </c>
      <c r="B50" s="23" t="s">
        <v>93</v>
      </c>
      <c r="C50" s="21">
        <v>6526</v>
      </c>
      <c r="D50" s="21">
        <v>35696</v>
      </c>
      <c r="E50" s="32">
        <f t="shared" si="0"/>
        <v>0.18282160466158673</v>
      </c>
      <c r="G50" s="11"/>
    </row>
    <row r="51" spans="1:7" ht="15.75" customHeight="1" x14ac:dyDescent="0.25">
      <c r="A51" s="22" t="s">
        <v>94</v>
      </c>
      <c r="B51" s="23" t="s">
        <v>95</v>
      </c>
      <c r="C51" s="21">
        <v>350</v>
      </c>
      <c r="D51" s="21">
        <v>1954</v>
      </c>
      <c r="E51" s="32">
        <f t="shared" si="0"/>
        <v>0.17911975435005117</v>
      </c>
      <c r="G51" s="11"/>
    </row>
    <row r="52" spans="1:7" ht="15.75" customHeight="1" x14ac:dyDescent="0.25">
      <c r="A52" s="22" t="s">
        <v>96</v>
      </c>
      <c r="B52" s="23" t="s">
        <v>97</v>
      </c>
      <c r="C52" s="21">
        <v>356</v>
      </c>
      <c r="D52" s="21">
        <v>1249</v>
      </c>
      <c r="E52" s="32">
        <f t="shared" si="0"/>
        <v>0.28502802241793435</v>
      </c>
      <c r="G52" s="11"/>
    </row>
    <row r="53" spans="1:7" ht="15.75" customHeight="1" x14ac:dyDescent="0.25">
      <c r="A53" s="22" t="s">
        <v>98</v>
      </c>
      <c r="B53" s="23" t="s">
        <v>99</v>
      </c>
      <c r="C53" s="21">
        <v>1261</v>
      </c>
      <c r="D53" s="21">
        <v>9626</v>
      </c>
      <c r="E53" s="32">
        <f t="shared" si="0"/>
        <v>0.1309993766881363</v>
      </c>
      <c r="G53" s="11"/>
    </row>
    <row r="54" spans="1:7" ht="15.75" customHeight="1" x14ac:dyDescent="0.25">
      <c r="A54" s="22" t="s">
        <v>100</v>
      </c>
      <c r="B54" s="23" t="s">
        <v>101</v>
      </c>
      <c r="C54" s="21">
        <v>835</v>
      </c>
      <c r="D54" s="21">
        <v>3335</v>
      </c>
      <c r="E54" s="32">
        <f t="shared" si="0"/>
        <v>0.25037481259370314</v>
      </c>
      <c r="G54" s="11"/>
    </row>
    <row r="55" spans="1:7" ht="15.75" customHeight="1" x14ac:dyDescent="0.25">
      <c r="A55" s="22" t="s">
        <v>102</v>
      </c>
      <c r="B55" s="23" t="s">
        <v>103</v>
      </c>
      <c r="C55" s="21">
        <v>13851</v>
      </c>
      <c r="D55" s="21">
        <v>80004</v>
      </c>
      <c r="E55" s="32">
        <f t="shared" si="0"/>
        <v>0.1731288435578221</v>
      </c>
      <c r="G55" s="11"/>
    </row>
    <row r="56" spans="1:7" ht="15.75" customHeight="1" x14ac:dyDescent="0.25">
      <c r="A56" s="22" t="s">
        <v>104</v>
      </c>
      <c r="B56" s="23" t="s">
        <v>105</v>
      </c>
      <c r="C56" s="21">
        <v>1808</v>
      </c>
      <c r="D56" s="21">
        <v>5660</v>
      </c>
      <c r="E56" s="32">
        <f t="shared" si="0"/>
        <v>0.31943462897526503</v>
      </c>
      <c r="G56" s="11"/>
    </row>
    <row r="57" spans="1:7" ht="15.75" customHeight="1" x14ac:dyDescent="0.25">
      <c r="A57" s="22" t="s">
        <v>106</v>
      </c>
      <c r="B57" s="23" t="s">
        <v>107</v>
      </c>
      <c r="C57" s="21">
        <v>603</v>
      </c>
      <c r="D57" s="21">
        <v>2582</v>
      </c>
      <c r="E57" s="32">
        <f t="shared" si="0"/>
        <v>0.23353989155693261</v>
      </c>
      <c r="G57" s="11"/>
    </row>
    <row r="58" spans="1:7" ht="15.75" customHeight="1" x14ac:dyDescent="0.25">
      <c r="A58" s="22" t="s">
        <v>108</v>
      </c>
      <c r="B58" s="23" t="s">
        <v>109</v>
      </c>
      <c r="C58" s="21">
        <v>430</v>
      </c>
      <c r="D58" s="21">
        <v>1214</v>
      </c>
      <c r="E58" s="32">
        <f t="shared" si="0"/>
        <v>0.35420098846787479</v>
      </c>
      <c r="G58" s="11"/>
    </row>
    <row r="59" spans="1:7" ht="15.75" customHeight="1" x14ac:dyDescent="0.25">
      <c r="A59" s="22" t="s">
        <v>110</v>
      </c>
      <c r="B59" s="23" t="s">
        <v>111</v>
      </c>
      <c r="C59" s="21">
        <v>3927</v>
      </c>
      <c r="D59" s="21">
        <v>21575</v>
      </c>
      <c r="E59" s="32">
        <f t="shared" si="0"/>
        <v>0.18201622247972191</v>
      </c>
      <c r="G59" s="11"/>
    </row>
    <row r="60" spans="1:7" ht="15.75" customHeight="1" x14ac:dyDescent="0.25">
      <c r="A60" s="22" t="s">
        <v>112</v>
      </c>
      <c r="B60" s="23" t="s">
        <v>113</v>
      </c>
      <c r="C60" s="21">
        <v>1672</v>
      </c>
      <c r="D60" s="21">
        <v>8401</v>
      </c>
      <c r="E60" s="32">
        <f t="shared" si="0"/>
        <v>0.19902392572312819</v>
      </c>
      <c r="G60" s="11"/>
    </row>
    <row r="61" spans="1:7" ht="15.75" customHeight="1" x14ac:dyDescent="0.25">
      <c r="A61" s="22" t="s">
        <v>114</v>
      </c>
      <c r="B61" s="23" t="s">
        <v>115</v>
      </c>
      <c r="C61" s="21">
        <v>2765</v>
      </c>
      <c r="D61" s="21">
        <v>15409</v>
      </c>
      <c r="E61" s="32">
        <f t="shared" si="0"/>
        <v>0.17944058667012786</v>
      </c>
      <c r="G61" s="11"/>
    </row>
    <row r="62" spans="1:7" ht="15.75" customHeight="1" x14ac:dyDescent="0.25">
      <c r="A62" s="22" t="s">
        <v>116</v>
      </c>
      <c r="B62" s="23" t="s">
        <v>117</v>
      </c>
      <c r="C62" s="21">
        <v>895</v>
      </c>
      <c r="D62" s="21">
        <v>3515</v>
      </c>
      <c r="E62" s="32">
        <f t="shared" si="0"/>
        <v>0.25462304409672831</v>
      </c>
      <c r="G62" s="11"/>
    </row>
    <row r="63" spans="1:7" ht="15.75" customHeight="1" x14ac:dyDescent="0.25">
      <c r="A63" s="22" t="s">
        <v>118</v>
      </c>
      <c r="B63" s="23" t="s">
        <v>119</v>
      </c>
      <c r="C63" s="21">
        <v>2239</v>
      </c>
      <c r="D63" s="21">
        <v>9263</v>
      </c>
      <c r="E63" s="32">
        <f t="shared" si="0"/>
        <v>0.24171434740364892</v>
      </c>
      <c r="G63" s="11"/>
    </row>
    <row r="64" spans="1:7" ht="15.75" customHeight="1" x14ac:dyDescent="0.25">
      <c r="A64" s="22" t="s">
        <v>120</v>
      </c>
      <c r="B64" s="23" t="s">
        <v>121</v>
      </c>
      <c r="C64" s="21">
        <v>177</v>
      </c>
      <c r="D64" s="21">
        <v>661</v>
      </c>
      <c r="E64" s="32">
        <f t="shared" si="0"/>
        <v>0.26777609682299547</v>
      </c>
      <c r="G64" s="11"/>
    </row>
    <row r="65" spans="1:7" ht="15.75" customHeight="1" x14ac:dyDescent="0.25">
      <c r="A65" s="22" t="s">
        <v>122</v>
      </c>
      <c r="B65" s="23" t="s">
        <v>123</v>
      </c>
      <c r="C65" s="21">
        <v>3070</v>
      </c>
      <c r="D65" s="21">
        <v>23568</v>
      </c>
      <c r="E65" s="32">
        <f t="shared" si="0"/>
        <v>0.1302613713509844</v>
      </c>
      <c r="G65" s="11"/>
    </row>
    <row r="66" spans="1:7" ht="15.75" customHeight="1" x14ac:dyDescent="0.25">
      <c r="A66" s="22" t="s">
        <v>124</v>
      </c>
      <c r="B66" s="23" t="s">
        <v>125</v>
      </c>
      <c r="C66" s="21">
        <v>501</v>
      </c>
      <c r="D66" s="21">
        <v>4546</v>
      </c>
      <c r="E66" s="32">
        <f t="shared" si="0"/>
        <v>0.11020677518697757</v>
      </c>
      <c r="G66" s="11"/>
    </row>
    <row r="67" spans="1:7" ht="15.75" customHeight="1" x14ac:dyDescent="0.25">
      <c r="A67" s="22" t="s">
        <v>126</v>
      </c>
      <c r="B67" s="23" t="s">
        <v>127</v>
      </c>
      <c r="C67" s="21">
        <v>868</v>
      </c>
      <c r="D67" s="21">
        <v>4170</v>
      </c>
      <c r="E67" s="32">
        <f t="shared" si="0"/>
        <v>0.20815347721822541</v>
      </c>
      <c r="G67" s="11"/>
    </row>
    <row r="68" spans="1:7" ht="15.75" customHeight="1" x14ac:dyDescent="0.25">
      <c r="A68" s="22" t="s">
        <v>128</v>
      </c>
      <c r="B68" s="23" t="s">
        <v>129</v>
      </c>
      <c r="C68" s="21">
        <v>4703</v>
      </c>
      <c r="D68" s="21">
        <v>31641</v>
      </c>
      <c r="E68" s="32">
        <f t="shared" si="0"/>
        <v>0.14863626307638822</v>
      </c>
      <c r="G68" s="11"/>
    </row>
    <row r="69" spans="1:7" ht="15.75" customHeight="1" x14ac:dyDescent="0.25">
      <c r="A69" s="22" t="s">
        <v>130</v>
      </c>
      <c r="B69" s="23" t="s">
        <v>131</v>
      </c>
      <c r="C69" s="21">
        <v>359</v>
      </c>
      <c r="D69" s="21">
        <v>1583</v>
      </c>
      <c r="E69" s="32">
        <f t="shared" si="0"/>
        <v>0.22678458622867972</v>
      </c>
      <c r="G69" s="11"/>
    </row>
    <row r="70" spans="1:7" ht="15.75" customHeight="1" x14ac:dyDescent="0.25">
      <c r="A70" s="22" t="s">
        <v>132</v>
      </c>
      <c r="B70" s="23" t="s">
        <v>133</v>
      </c>
      <c r="C70" s="21">
        <v>2024</v>
      </c>
      <c r="D70" s="21">
        <v>10496</v>
      </c>
      <c r="E70" s="32">
        <f t="shared" si="0"/>
        <v>0.19283536585365854</v>
      </c>
      <c r="G70" s="11"/>
    </row>
    <row r="71" spans="1:7" ht="15.75" customHeight="1" x14ac:dyDescent="0.25">
      <c r="A71" s="22" t="s">
        <v>134</v>
      </c>
      <c r="B71" s="23" t="s">
        <v>135</v>
      </c>
      <c r="C71" s="21">
        <v>2400</v>
      </c>
      <c r="D71" s="21">
        <v>9811</v>
      </c>
      <c r="E71" s="32">
        <f t="shared" si="0"/>
        <v>0.24462338191825503</v>
      </c>
      <c r="G71" s="11"/>
    </row>
    <row r="72" spans="1:7" ht="15.75" customHeight="1" x14ac:dyDescent="0.25">
      <c r="A72" s="22" t="s">
        <v>136</v>
      </c>
      <c r="B72" s="23" t="s">
        <v>137</v>
      </c>
      <c r="C72" s="21">
        <v>2183</v>
      </c>
      <c r="D72" s="21">
        <v>13107</v>
      </c>
      <c r="E72" s="32">
        <f t="shared" ref="E72:E122" si="1">IF(AND(C72&gt;0,D72&gt;0),C72/D72,0)</f>
        <v>0.16655222400244143</v>
      </c>
      <c r="G72" s="11"/>
    </row>
    <row r="73" spans="1:7" ht="15.75" customHeight="1" x14ac:dyDescent="0.25">
      <c r="A73" s="22" t="s">
        <v>138</v>
      </c>
      <c r="B73" s="23" t="s">
        <v>139</v>
      </c>
      <c r="C73" s="21">
        <v>1000</v>
      </c>
      <c r="D73" s="21">
        <v>4784</v>
      </c>
      <c r="E73" s="32">
        <f t="shared" si="1"/>
        <v>0.20903010033444816</v>
      </c>
      <c r="G73" s="11"/>
    </row>
    <row r="74" spans="1:7" ht="15.75" customHeight="1" x14ac:dyDescent="0.25">
      <c r="A74" s="22" t="s">
        <v>140</v>
      </c>
      <c r="B74" s="23" t="s">
        <v>141</v>
      </c>
      <c r="C74" s="21">
        <v>666</v>
      </c>
      <c r="D74" s="21">
        <v>3106</v>
      </c>
      <c r="E74" s="32">
        <f t="shared" si="1"/>
        <v>0.21442369607211847</v>
      </c>
      <c r="G74" s="11"/>
    </row>
    <row r="75" spans="1:7" ht="15.75" customHeight="1" x14ac:dyDescent="0.25">
      <c r="A75" s="22" t="s">
        <v>142</v>
      </c>
      <c r="B75" s="23" t="s">
        <v>143</v>
      </c>
      <c r="C75" s="21">
        <v>1165</v>
      </c>
      <c r="D75" s="21">
        <v>3908</v>
      </c>
      <c r="E75" s="32">
        <f t="shared" si="1"/>
        <v>0.29810644831115662</v>
      </c>
      <c r="G75" s="11"/>
    </row>
    <row r="76" spans="1:7" ht="15.75" customHeight="1" x14ac:dyDescent="0.25">
      <c r="A76" s="22" t="s">
        <v>144</v>
      </c>
      <c r="B76" s="23" t="s">
        <v>145</v>
      </c>
      <c r="C76" s="21">
        <v>1332</v>
      </c>
      <c r="D76" s="21">
        <v>6941</v>
      </c>
      <c r="E76" s="32">
        <f t="shared" si="1"/>
        <v>0.19190318397925371</v>
      </c>
      <c r="G76" s="11"/>
    </row>
    <row r="77" spans="1:7" ht="15.75" customHeight="1" x14ac:dyDescent="0.25">
      <c r="A77" s="22" t="s">
        <v>146</v>
      </c>
      <c r="B77" s="25" t="s">
        <v>147</v>
      </c>
      <c r="C77" s="21">
        <v>20827</v>
      </c>
      <c r="D77" s="21">
        <v>163227</v>
      </c>
      <c r="E77" s="32">
        <f t="shared" si="1"/>
        <v>0.12759531205008975</v>
      </c>
      <c r="G77" s="11"/>
    </row>
    <row r="78" spans="1:7" ht="15.75" customHeight="1" x14ac:dyDescent="0.25">
      <c r="A78" s="22" t="s">
        <v>148</v>
      </c>
      <c r="B78" s="23" t="s">
        <v>149</v>
      </c>
      <c r="C78" s="21">
        <v>524</v>
      </c>
      <c r="D78" s="21">
        <v>2251</v>
      </c>
      <c r="E78" s="32">
        <f t="shared" si="1"/>
        <v>0.23278542869835628</v>
      </c>
      <c r="G78" s="11"/>
    </row>
    <row r="79" spans="1:7" ht="15.75" customHeight="1" x14ac:dyDescent="0.25">
      <c r="A79" s="22" t="s">
        <v>150</v>
      </c>
      <c r="B79" s="23" t="s">
        <v>151</v>
      </c>
      <c r="C79" s="21">
        <v>1225</v>
      </c>
      <c r="D79" s="21">
        <v>4867</v>
      </c>
      <c r="E79" s="32">
        <f t="shared" si="1"/>
        <v>0.2516950893774399</v>
      </c>
      <c r="G79" s="11"/>
    </row>
    <row r="80" spans="1:7" ht="15.75" customHeight="1" x14ac:dyDescent="0.25">
      <c r="A80" s="22" t="s">
        <v>152</v>
      </c>
      <c r="B80" s="23" t="s">
        <v>153</v>
      </c>
      <c r="C80" s="21">
        <v>2149</v>
      </c>
      <c r="D80" s="21">
        <v>13544</v>
      </c>
      <c r="E80" s="32">
        <f t="shared" si="1"/>
        <v>0.15866804489072653</v>
      </c>
      <c r="G80" s="11"/>
    </row>
    <row r="81" spans="1:7" ht="15.75" customHeight="1" x14ac:dyDescent="0.25">
      <c r="A81" s="22" t="s">
        <v>154</v>
      </c>
      <c r="B81" s="23" t="s">
        <v>155</v>
      </c>
      <c r="C81" s="21">
        <v>4359</v>
      </c>
      <c r="D81" s="21">
        <v>19409</v>
      </c>
      <c r="E81" s="32">
        <f t="shared" si="1"/>
        <v>0.22458653202122728</v>
      </c>
      <c r="G81" s="11"/>
    </row>
    <row r="82" spans="1:7" ht="15.75" customHeight="1" x14ac:dyDescent="0.25">
      <c r="A82" s="22" t="s">
        <v>156</v>
      </c>
      <c r="B82" s="23" t="s">
        <v>157</v>
      </c>
      <c r="C82" s="21">
        <v>4909</v>
      </c>
      <c r="D82" s="21">
        <v>29029</v>
      </c>
      <c r="E82" s="32">
        <f t="shared" si="1"/>
        <v>0.16910675531365185</v>
      </c>
      <c r="G82" s="11"/>
    </row>
    <row r="83" spans="1:7" ht="15.75" customHeight="1" x14ac:dyDescent="0.25">
      <c r="A83" s="22" t="s">
        <v>158</v>
      </c>
      <c r="B83" s="23" t="s">
        <v>159</v>
      </c>
      <c r="C83" s="21">
        <v>1103</v>
      </c>
      <c r="D83" s="21">
        <v>3139</v>
      </c>
      <c r="E83" s="32">
        <f t="shared" si="1"/>
        <v>0.35138579165339279</v>
      </c>
      <c r="G83" s="11"/>
    </row>
    <row r="84" spans="1:7" ht="15.75" customHeight="1" x14ac:dyDescent="0.25">
      <c r="A84" s="22" t="s">
        <v>160</v>
      </c>
      <c r="B84" s="23" t="s">
        <v>161</v>
      </c>
      <c r="C84" s="21">
        <v>4940</v>
      </c>
      <c r="D84" s="21">
        <v>25894</v>
      </c>
      <c r="E84" s="32">
        <f t="shared" si="1"/>
        <v>0.19077778635977446</v>
      </c>
      <c r="G84" s="11"/>
    </row>
    <row r="85" spans="1:7" ht="15.75" customHeight="1" x14ac:dyDescent="0.25">
      <c r="A85" s="22" t="s">
        <v>162</v>
      </c>
      <c r="B85" s="23" t="s">
        <v>163</v>
      </c>
      <c r="C85" s="21">
        <v>784</v>
      </c>
      <c r="D85" s="21">
        <v>7359</v>
      </c>
      <c r="E85" s="32">
        <f t="shared" si="1"/>
        <v>0.10653621415953254</v>
      </c>
      <c r="G85" s="11"/>
    </row>
    <row r="86" spans="1:7" ht="15.75" customHeight="1" x14ac:dyDescent="0.25">
      <c r="A86" s="22" t="s">
        <v>164</v>
      </c>
      <c r="B86" s="23" t="s">
        <v>165</v>
      </c>
      <c r="C86" s="21">
        <v>1074</v>
      </c>
      <c r="D86" s="21">
        <v>9641</v>
      </c>
      <c r="E86" s="32">
        <f t="shared" si="1"/>
        <v>0.11139923244476714</v>
      </c>
      <c r="G86" s="11"/>
    </row>
    <row r="87" spans="1:7" ht="15.75" customHeight="1" x14ac:dyDescent="0.25">
      <c r="A87" s="22" t="s">
        <v>166</v>
      </c>
      <c r="B87" s="23" t="s">
        <v>167</v>
      </c>
      <c r="C87" s="21">
        <v>388</v>
      </c>
      <c r="D87" s="21">
        <v>1604</v>
      </c>
      <c r="E87" s="32">
        <f t="shared" si="1"/>
        <v>0.24189526184538654</v>
      </c>
      <c r="G87" s="11"/>
    </row>
    <row r="88" spans="1:7" ht="15.75" customHeight="1" x14ac:dyDescent="0.25">
      <c r="A88" s="22" t="s">
        <v>168</v>
      </c>
      <c r="B88" s="23" t="s">
        <v>169</v>
      </c>
      <c r="C88" s="21">
        <v>1525</v>
      </c>
      <c r="D88" s="21">
        <v>6818</v>
      </c>
      <c r="E88" s="32">
        <f t="shared" si="1"/>
        <v>0.2236726312701672</v>
      </c>
      <c r="G88" s="11"/>
    </row>
    <row r="89" spans="1:7" ht="15.75" customHeight="1" x14ac:dyDescent="0.25">
      <c r="A89" s="22" t="s">
        <v>170</v>
      </c>
      <c r="B89" s="23" t="s">
        <v>171</v>
      </c>
      <c r="C89" s="21">
        <v>1517</v>
      </c>
      <c r="D89" s="21">
        <v>8199</v>
      </c>
      <c r="E89" s="32">
        <f t="shared" si="1"/>
        <v>0.18502256372728382</v>
      </c>
      <c r="G89" s="11"/>
    </row>
    <row r="90" spans="1:7" ht="15.75" customHeight="1" x14ac:dyDescent="0.25">
      <c r="A90" s="22" t="s">
        <v>172</v>
      </c>
      <c r="B90" s="23" t="s">
        <v>173</v>
      </c>
      <c r="C90" s="21">
        <v>533</v>
      </c>
      <c r="D90" s="21">
        <v>1909</v>
      </c>
      <c r="E90" s="32">
        <f t="shared" si="1"/>
        <v>0.27920377160817184</v>
      </c>
      <c r="G90" s="11"/>
    </row>
    <row r="91" spans="1:7" ht="15.75" customHeight="1" x14ac:dyDescent="0.25">
      <c r="A91" s="22" t="s">
        <v>174</v>
      </c>
      <c r="B91" s="23" t="s">
        <v>175</v>
      </c>
      <c r="C91" s="21">
        <v>1045</v>
      </c>
      <c r="D91" s="21">
        <v>6299</v>
      </c>
      <c r="E91" s="32">
        <f t="shared" si="1"/>
        <v>0.16589934910303222</v>
      </c>
      <c r="G91" s="11"/>
    </row>
    <row r="92" spans="1:7" ht="15.75" customHeight="1" x14ac:dyDescent="0.25">
      <c r="A92" s="22" t="s">
        <v>176</v>
      </c>
      <c r="B92" s="23" t="s">
        <v>177</v>
      </c>
      <c r="C92" s="21">
        <v>5642</v>
      </c>
      <c r="D92" s="21">
        <v>25853</v>
      </c>
      <c r="E92" s="32">
        <f t="shared" si="1"/>
        <v>0.21823386067380962</v>
      </c>
      <c r="G92" s="11"/>
    </row>
    <row r="93" spans="1:7" ht="15.75" customHeight="1" x14ac:dyDescent="0.25">
      <c r="A93" s="22" t="s">
        <v>178</v>
      </c>
      <c r="B93" s="23" t="s">
        <v>179</v>
      </c>
      <c r="C93" s="21">
        <v>445</v>
      </c>
      <c r="D93" s="21">
        <v>2736</v>
      </c>
      <c r="E93" s="32">
        <f t="shared" si="1"/>
        <v>0.16264619883040934</v>
      </c>
      <c r="G93" s="11"/>
    </row>
    <row r="94" spans="1:7" ht="15.75" customHeight="1" x14ac:dyDescent="0.25">
      <c r="A94" s="22" t="s">
        <v>180</v>
      </c>
      <c r="B94" s="23" t="s">
        <v>181</v>
      </c>
      <c r="C94" s="21">
        <v>3139</v>
      </c>
      <c r="D94" s="21">
        <v>20118</v>
      </c>
      <c r="E94" s="32">
        <f t="shared" si="1"/>
        <v>0.15602942638433243</v>
      </c>
      <c r="G94" s="11"/>
    </row>
    <row r="95" spans="1:7" ht="15.75" customHeight="1" x14ac:dyDescent="0.25">
      <c r="A95" s="22" t="s">
        <v>182</v>
      </c>
      <c r="B95" s="23" t="s">
        <v>183</v>
      </c>
      <c r="C95" s="21">
        <v>1387</v>
      </c>
      <c r="D95" s="21">
        <v>4596</v>
      </c>
      <c r="E95" s="32">
        <f t="shared" si="1"/>
        <v>0.30178416013925152</v>
      </c>
      <c r="G95" s="11"/>
    </row>
    <row r="96" spans="1:7" ht="15.75" customHeight="1" x14ac:dyDescent="0.25">
      <c r="A96" s="22" t="s">
        <v>184</v>
      </c>
      <c r="B96" s="23" t="s">
        <v>185</v>
      </c>
      <c r="C96" s="21">
        <v>2252</v>
      </c>
      <c r="D96" s="21">
        <v>8223</v>
      </c>
      <c r="E96" s="32">
        <f t="shared" si="1"/>
        <v>0.27386598565000608</v>
      </c>
      <c r="G96" s="11"/>
    </row>
    <row r="97" spans="1:7" ht="15.75" customHeight="1" x14ac:dyDescent="0.25">
      <c r="A97" s="22" t="s">
        <v>186</v>
      </c>
      <c r="B97" s="23" t="s">
        <v>187</v>
      </c>
      <c r="C97" s="21">
        <v>9506</v>
      </c>
      <c r="D97" s="21">
        <v>24938</v>
      </c>
      <c r="E97" s="32">
        <f t="shared" si="1"/>
        <v>0.38118533964231294</v>
      </c>
      <c r="G97" s="11"/>
    </row>
    <row r="98" spans="1:7" ht="15.75" customHeight="1" x14ac:dyDescent="0.25">
      <c r="A98" s="22" t="s">
        <v>188</v>
      </c>
      <c r="B98" s="23" t="s">
        <v>189</v>
      </c>
      <c r="C98" s="21">
        <v>3005</v>
      </c>
      <c r="D98" s="21">
        <v>15127</v>
      </c>
      <c r="E98" s="32">
        <f t="shared" si="1"/>
        <v>0.19865141799431479</v>
      </c>
      <c r="G98" s="11"/>
    </row>
    <row r="99" spans="1:7" ht="15.75" customHeight="1" x14ac:dyDescent="0.25">
      <c r="A99" s="22" t="s">
        <v>190</v>
      </c>
      <c r="B99" s="23" t="s">
        <v>191</v>
      </c>
      <c r="C99" s="21">
        <v>4231</v>
      </c>
      <c r="D99" s="21">
        <v>22517</v>
      </c>
      <c r="E99" s="32">
        <f t="shared" si="1"/>
        <v>0.18790247368654794</v>
      </c>
      <c r="G99" s="11"/>
    </row>
    <row r="100" spans="1:7" ht="15.75" customHeight="1" x14ac:dyDescent="0.25">
      <c r="A100" s="22" t="s">
        <v>192</v>
      </c>
      <c r="B100" s="23" t="s">
        <v>193</v>
      </c>
      <c r="C100" s="21">
        <v>2075</v>
      </c>
      <c r="D100" s="21">
        <v>10697</v>
      </c>
      <c r="E100" s="32">
        <f t="shared" si="1"/>
        <v>0.19397962045433298</v>
      </c>
      <c r="G100" s="11"/>
    </row>
    <row r="101" spans="1:7" ht="15.75" customHeight="1" x14ac:dyDescent="0.25">
      <c r="A101" s="22" t="s">
        <v>194</v>
      </c>
      <c r="B101" s="23" t="s">
        <v>195</v>
      </c>
      <c r="C101" s="21">
        <v>2358</v>
      </c>
      <c r="D101" s="21">
        <v>9023</v>
      </c>
      <c r="E101" s="32">
        <f t="shared" si="1"/>
        <v>0.26133215116923419</v>
      </c>
      <c r="G101" s="11"/>
    </row>
    <row r="102" spans="1:7" ht="15.75" customHeight="1" x14ac:dyDescent="0.25">
      <c r="A102" s="22" t="s">
        <v>196</v>
      </c>
      <c r="B102" s="23" t="s">
        <v>197</v>
      </c>
      <c r="C102" s="21">
        <v>876</v>
      </c>
      <c r="D102" s="21">
        <v>2660</v>
      </c>
      <c r="E102" s="32">
        <f t="shared" si="1"/>
        <v>0.32932330827067668</v>
      </c>
      <c r="G102" s="11"/>
    </row>
    <row r="103" spans="1:7" ht="15.75" customHeight="1" x14ac:dyDescent="0.25">
      <c r="A103" s="22" t="s">
        <v>198</v>
      </c>
      <c r="B103" s="23" t="s">
        <v>199</v>
      </c>
      <c r="C103" s="21">
        <v>2167</v>
      </c>
      <c r="D103" s="21">
        <v>6515</v>
      </c>
      <c r="E103" s="32">
        <f t="shared" si="1"/>
        <v>0.33261703760552569</v>
      </c>
      <c r="G103" s="11"/>
    </row>
    <row r="104" spans="1:7" ht="15.75" customHeight="1" x14ac:dyDescent="0.25">
      <c r="A104" s="22" t="s">
        <v>200</v>
      </c>
      <c r="B104" s="23" t="s">
        <v>201</v>
      </c>
      <c r="C104" s="21">
        <v>1659</v>
      </c>
      <c r="D104" s="21">
        <v>10086</v>
      </c>
      <c r="E104" s="32">
        <f t="shared" si="1"/>
        <v>0.16448542534205829</v>
      </c>
      <c r="G104" s="11"/>
    </row>
    <row r="105" spans="1:7" ht="15.75" customHeight="1" x14ac:dyDescent="0.25">
      <c r="A105" s="22" t="s">
        <v>202</v>
      </c>
      <c r="B105" s="23" t="s">
        <v>203</v>
      </c>
      <c r="C105" s="21">
        <v>1266</v>
      </c>
      <c r="D105" s="21">
        <v>7609</v>
      </c>
      <c r="E105" s="32">
        <f t="shared" si="1"/>
        <v>0.16638191615192535</v>
      </c>
      <c r="G105" s="11"/>
    </row>
    <row r="106" spans="1:7" ht="15.75" customHeight="1" x14ac:dyDescent="0.25">
      <c r="A106" s="22" t="s">
        <v>204</v>
      </c>
      <c r="B106" s="23" t="s">
        <v>205</v>
      </c>
      <c r="C106" s="21">
        <v>1778</v>
      </c>
      <c r="D106" s="21">
        <v>9455</v>
      </c>
      <c r="E106" s="32">
        <f t="shared" si="1"/>
        <v>0.18804865150713909</v>
      </c>
      <c r="G106" s="11"/>
    </row>
    <row r="107" spans="1:7" ht="15.75" customHeight="1" x14ac:dyDescent="0.25">
      <c r="A107" s="22" t="s">
        <v>206</v>
      </c>
      <c r="B107" s="23" t="s">
        <v>207</v>
      </c>
      <c r="C107" s="21">
        <v>198</v>
      </c>
      <c r="D107" s="21">
        <v>1037</v>
      </c>
      <c r="E107" s="32">
        <f t="shared" si="1"/>
        <v>0.19093539054966249</v>
      </c>
      <c r="G107" s="11"/>
    </row>
    <row r="108" spans="1:7" ht="15.75" customHeight="1" x14ac:dyDescent="0.25">
      <c r="A108" s="22" t="s">
        <v>208</v>
      </c>
      <c r="B108" s="23" t="s">
        <v>209</v>
      </c>
      <c r="C108" s="21">
        <v>466</v>
      </c>
      <c r="D108" s="21">
        <v>1807</v>
      </c>
      <c r="E108" s="32">
        <f t="shared" si="1"/>
        <v>0.25788599889319314</v>
      </c>
      <c r="G108" s="11"/>
    </row>
    <row r="109" spans="1:7" ht="15.75" customHeight="1" x14ac:dyDescent="0.25">
      <c r="A109" s="22" t="s">
        <v>210</v>
      </c>
      <c r="B109" s="23" t="s">
        <v>211</v>
      </c>
      <c r="C109" s="21">
        <v>353</v>
      </c>
      <c r="D109" s="21">
        <v>1315</v>
      </c>
      <c r="E109" s="32">
        <f t="shared" si="1"/>
        <v>0.26844106463878326</v>
      </c>
      <c r="G109" s="11"/>
    </row>
    <row r="110" spans="1:7" ht="15.75" customHeight="1" x14ac:dyDescent="0.25">
      <c r="A110" s="22" t="s">
        <v>212</v>
      </c>
      <c r="B110" s="23" t="s">
        <v>213</v>
      </c>
      <c r="C110" s="21">
        <v>817</v>
      </c>
      <c r="D110" s="21">
        <v>4148</v>
      </c>
      <c r="E110" s="32">
        <f t="shared" si="1"/>
        <v>0.19696239151398265</v>
      </c>
      <c r="G110" s="11"/>
    </row>
    <row r="111" spans="1:7" ht="15.75" customHeight="1" x14ac:dyDescent="0.25">
      <c r="A111" s="22" t="s">
        <v>214</v>
      </c>
      <c r="B111" s="23" t="s">
        <v>215</v>
      </c>
      <c r="C111" s="21">
        <v>191</v>
      </c>
      <c r="D111" s="21">
        <v>515</v>
      </c>
      <c r="E111" s="32">
        <f t="shared" si="1"/>
        <v>0.37087378640776697</v>
      </c>
      <c r="G111" s="11"/>
    </row>
    <row r="112" spans="1:7" ht="15.75" customHeight="1" x14ac:dyDescent="0.25">
      <c r="A112" s="22" t="s">
        <v>216</v>
      </c>
      <c r="B112" s="23" t="s">
        <v>217</v>
      </c>
      <c r="C112" s="21">
        <v>3887</v>
      </c>
      <c r="D112" s="21">
        <v>38235</v>
      </c>
      <c r="E112" s="32">
        <f t="shared" si="1"/>
        <v>0.10166078200601543</v>
      </c>
      <c r="G112" s="11"/>
    </row>
    <row r="113" spans="1:7" ht="15.75" customHeight="1" x14ac:dyDescent="0.25">
      <c r="A113" s="22" t="s">
        <v>218</v>
      </c>
      <c r="B113" s="23" t="s">
        <v>219</v>
      </c>
      <c r="C113" s="21">
        <v>2412</v>
      </c>
      <c r="D113" s="21">
        <v>8187</v>
      </c>
      <c r="E113" s="32">
        <f t="shared" si="1"/>
        <v>0.2946134115060462</v>
      </c>
      <c r="G113" s="11"/>
    </row>
    <row r="114" spans="1:7" ht="15.75" customHeight="1" x14ac:dyDescent="0.25">
      <c r="A114" s="22" t="s">
        <v>220</v>
      </c>
      <c r="B114" s="23" t="s">
        <v>221</v>
      </c>
      <c r="C114" s="21">
        <v>15917</v>
      </c>
      <c r="D114" s="21">
        <v>156819</v>
      </c>
      <c r="E114" s="32">
        <f t="shared" si="1"/>
        <v>0.10149918058398535</v>
      </c>
      <c r="G114" s="11"/>
    </row>
    <row r="115" spans="1:7" ht="15.75" customHeight="1" x14ac:dyDescent="0.25">
      <c r="A115" s="22" t="s">
        <v>222</v>
      </c>
      <c r="B115" s="23" t="s">
        <v>223</v>
      </c>
      <c r="C115" s="21">
        <v>824</v>
      </c>
      <c r="D115" s="21">
        <v>2860</v>
      </c>
      <c r="E115" s="32">
        <f t="shared" si="1"/>
        <v>0.28811188811188809</v>
      </c>
      <c r="G115" s="11"/>
    </row>
    <row r="116" spans="1:7" ht="15.75" customHeight="1" x14ac:dyDescent="0.25">
      <c r="A116" s="22" t="s">
        <v>224</v>
      </c>
      <c r="B116" s="23" t="s">
        <v>225</v>
      </c>
      <c r="C116" s="21">
        <v>739</v>
      </c>
      <c r="D116" s="21">
        <v>2173</v>
      </c>
      <c r="E116" s="32">
        <f t="shared" si="1"/>
        <v>0.34008283479061208</v>
      </c>
      <c r="G116" s="11"/>
    </row>
    <row r="117" spans="1:7" ht="15.75" customHeight="1" x14ac:dyDescent="0.25">
      <c r="A117" s="22" t="s">
        <v>226</v>
      </c>
      <c r="B117" s="23" t="s">
        <v>227</v>
      </c>
      <c r="C117" s="21">
        <v>693</v>
      </c>
      <c r="D117" s="21">
        <v>4840</v>
      </c>
      <c r="E117" s="32">
        <f t="shared" si="1"/>
        <v>0.14318181818181819</v>
      </c>
      <c r="G117" s="11"/>
    </row>
    <row r="118" spans="1:7" ht="15.75" customHeight="1" x14ac:dyDescent="0.25">
      <c r="A118" s="22" t="s">
        <v>228</v>
      </c>
      <c r="B118" s="23" t="s">
        <v>229</v>
      </c>
      <c r="C118" s="21">
        <v>4842</v>
      </c>
      <c r="D118" s="21">
        <v>20409</v>
      </c>
      <c r="E118" s="32">
        <f t="shared" si="1"/>
        <v>0.23724827282081434</v>
      </c>
      <c r="G118" s="11"/>
    </row>
    <row r="119" spans="1:7" ht="15.75" customHeight="1" x14ac:dyDescent="0.25">
      <c r="A119" s="22" t="s">
        <v>230</v>
      </c>
      <c r="B119" s="23" t="s">
        <v>231</v>
      </c>
      <c r="C119" s="21">
        <v>2661</v>
      </c>
      <c r="D119" s="21">
        <v>10772</v>
      </c>
      <c r="E119" s="32">
        <f t="shared" si="1"/>
        <v>0.24702933531377647</v>
      </c>
      <c r="G119" s="11"/>
    </row>
    <row r="120" spans="1:7" ht="15.75" customHeight="1" x14ac:dyDescent="0.25">
      <c r="A120" s="22" t="s">
        <v>232</v>
      </c>
      <c r="B120" s="23" t="s">
        <v>233</v>
      </c>
      <c r="C120" s="21">
        <v>3304</v>
      </c>
      <c r="D120" s="21">
        <v>13767</v>
      </c>
      <c r="E120" s="32">
        <f t="shared" si="1"/>
        <v>0.2399941890026876</v>
      </c>
      <c r="G120" s="11"/>
    </row>
    <row r="121" spans="1:7" ht="15.75" customHeight="1" x14ac:dyDescent="0.25">
      <c r="A121" s="22" t="s">
        <v>234</v>
      </c>
      <c r="B121" s="23" t="s">
        <v>235</v>
      </c>
      <c r="C121" s="21">
        <v>1040</v>
      </c>
      <c r="D121" s="21">
        <v>6447</v>
      </c>
      <c r="E121" s="32">
        <f t="shared" si="1"/>
        <v>0.16131534046843493</v>
      </c>
      <c r="G121" s="11"/>
    </row>
    <row r="122" spans="1:7" ht="15.75" customHeight="1" x14ac:dyDescent="0.25">
      <c r="A122" s="22" t="s">
        <v>236</v>
      </c>
      <c r="B122" s="26" t="s">
        <v>237</v>
      </c>
      <c r="C122" s="21">
        <v>653</v>
      </c>
      <c r="D122" s="21">
        <v>2743</v>
      </c>
      <c r="E122" s="32">
        <f t="shared" si="1"/>
        <v>0.23806051768137076</v>
      </c>
      <c r="G122" s="11"/>
    </row>
    <row r="123" spans="1:7" ht="15.75" customHeight="1" thickBot="1" x14ac:dyDescent="0.3">
      <c r="B123" s="14" t="s">
        <v>238</v>
      </c>
      <c r="C123" s="15">
        <f>SUM(C8:C122)</f>
        <v>280740</v>
      </c>
      <c r="D123" s="15">
        <f>SUM(D8:D122)</f>
        <v>1580358</v>
      </c>
      <c r="E123" s="16"/>
      <c r="G123" s="5"/>
    </row>
    <row r="124" spans="1:7" ht="13.5" customHeight="1" thickTop="1" x14ac:dyDescent="0.25">
      <c r="C124" s="11"/>
      <c r="D124" s="11"/>
      <c r="E124" s="16"/>
    </row>
    <row r="125" spans="1:7" ht="15.75" customHeight="1" x14ac:dyDescent="0.25">
      <c r="A125" s="22"/>
      <c r="B125" s="23" t="s">
        <v>239</v>
      </c>
      <c r="C125" s="27">
        <v>557</v>
      </c>
      <c r="D125" s="27">
        <v>3940</v>
      </c>
      <c r="E125" s="32">
        <f>IF(AND(C125&gt;0,D125&gt;0),C125/D125,0)</f>
        <v>0.14137055837563453</v>
      </c>
    </row>
    <row r="126" spans="1:7" ht="15.75" customHeight="1" x14ac:dyDescent="0.25">
      <c r="A126" s="22"/>
      <c r="B126" s="23" t="s">
        <v>240</v>
      </c>
      <c r="C126" s="27">
        <v>270</v>
      </c>
      <c r="D126" s="27">
        <v>1701</v>
      </c>
      <c r="E126" s="32">
        <f>IF(AND(C126&gt;0,D126&gt;0),C126/D126,0)</f>
        <v>0.15873015873015872</v>
      </c>
    </row>
    <row r="127" spans="1:7" ht="15.75" customHeight="1" x14ac:dyDescent="0.25">
      <c r="A127" s="22"/>
      <c r="B127" s="23" t="s">
        <v>241</v>
      </c>
      <c r="C127" s="27">
        <v>1394</v>
      </c>
      <c r="D127" s="27">
        <v>4855</v>
      </c>
      <c r="E127" s="32">
        <f>IF(AND(C127&gt;0,D127&gt;0),C127/D127,0)</f>
        <v>0.28712667353244076</v>
      </c>
    </row>
    <row r="128" spans="1:7" ht="13.5" customHeight="1" x14ac:dyDescent="0.25"/>
    <row r="129" spans="1:5" ht="15.75" customHeight="1" thickBot="1" x14ac:dyDescent="0.3">
      <c r="B129" s="14" t="s">
        <v>242</v>
      </c>
      <c r="C129" s="15">
        <f>C123+C125+C126+C127</f>
        <v>282961</v>
      </c>
      <c r="D129" s="15">
        <f>D123+D125+D126+D127</f>
        <v>1590854</v>
      </c>
      <c r="E129" s="18"/>
    </row>
    <row r="130" spans="1:5" ht="15.75" customHeight="1" thickTop="1" x14ac:dyDescent="0.25"/>
    <row r="131" spans="1:5" ht="15.75" customHeight="1" x14ac:dyDescent="0.25">
      <c r="A131" s="36" t="s">
        <v>243</v>
      </c>
    </row>
    <row r="132" spans="1:5" ht="15.75" customHeight="1" x14ac:dyDescent="0.25">
      <c r="A132" s="29" t="s">
        <v>268</v>
      </c>
    </row>
    <row r="133" spans="1:5" ht="15.75" customHeight="1" x14ac:dyDescent="0.25">
      <c r="A133" s="29" t="s">
        <v>263</v>
      </c>
    </row>
    <row r="134" spans="1:5" ht="15.75" customHeight="1" x14ac:dyDescent="0.25">
      <c r="A134" s="6"/>
    </row>
    <row r="135" spans="1:5" ht="15.75" customHeight="1" x14ac:dyDescent="0.25">
      <c r="A135" s="36" t="s">
        <v>246</v>
      </c>
    </row>
    <row r="136" spans="1:5" ht="15.75" customHeight="1" x14ac:dyDescent="0.25">
      <c r="A136" s="30" t="s">
        <v>269</v>
      </c>
    </row>
    <row r="137" spans="1:5" ht="15.75" customHeight="1" x14ac:dyDescent="0.25">
      <c r="A137" s="30" t="s">
        <v>248</v>
      </c>
    </row>
    <row r="138" spans="1:5" ht="15.75" customHeight="1" x14ac:dyDescent="0.25">
      <c r="A138" s="30" t="s">
        <v>249</v>
      </c>
    </row>
    <row r="139" spans="1:5" ht="15.75" customHeight="1" x14ac:dyDescent="0.25">
      <c r="A139" s="30" t="s">
        <v>250</v>
      </c>
    </row>
    <row r="140" spans="1:5" ht="24" customHeight="1" x14ac:dyDescent="0.25">
      <c r="A140" s="37" t="s">
        <v>3</v>
      </c>
      <c r="B140" s="37" t="s">
        <v>4</v>
      </c>
      <c r="C140" s="37" t="s">
        <v>251</v>
      </c>
      <c r="D140" s="37" t="s">
        <v>253</v>
      </c>
    </row>
    <row r="141" spans="1:5" ht="15.75" customHeight="1" x14ac:dyDescent="0.25">
      <c r="A141" s="38" t="s">
        <v>126</v>
      </c>
      <c r="B141" s="39" t="s">
        <v>127</v>
      </c>
      <c r="C141" s="40">
        <v>801</v>
      </c>
      <c r="D141" s="40">
        <v>868</v>
      </c>
    </row>
    <row r="142" spans="1:5" ht="15.75" customHeight="1" x14ac:dyDescent="0.25">
      <c r="A142" s="38" t="s">
        <v>210</v>
      </c>
      <c r="B142" s="39" t="s">
        <v>211</v>
      </c>
      <c r="C142" s="40">
        <v>256</v>
      </c>
      <c r="D142" s="40">
        <v>353</v>
      </c>
    </row>
    <row r="143" spans="1:5" ht="15.75" customHeight="1" x14ac:dyDescent="0.25">
      <c r="A143" s="38"/>
      <c r="B143" s="39" t="s">
        <v>240</v>
      </c>
      <c r="C143" s="40">
        <v>434</v>
      </c>
      <c r="D143" s="40">
        <v>270</v>
      </c>
    </row>
    <row r="144" spans="1:5" ht="15.75" customHeight="1" thickBot="1" x14ac:dyDescent="0.3">
      <c r="A144" s="39"/>
      <c r="B144" s="39"/>
      <c r="C144" s="41">
        <f>SUM(C141:C143)</f>
        <v>1491</v>
      </c>
      <c r="D144" s="41">
        <f>SUM(D141:D143)</f>
        <v>1491</v>
      </c>
    </row>
    <row r="145" ht="15.75" customHeight="1" thickTop="1" x14ac:dyDescent="0.25"/>
  </sheetData>
  <mergeCells count="2">
    <mergeCell ref="A4:E4"/>
    <mergeCell ref="A5:E5"/>
  </mergeCells>
  <printOptions horizontalCentered="1"/>
  <pageMargins left="0.45" right="0.45" top="0.5" bottom="0.56000000000000005" header="0.3" footer="0.17"/>
  <pageSetup orientation="portrait" r:id="rId1"/>
  <headerFooter>
    <oddFooter>&amp;L&amp;"-,Italic"&amp;9Division of School Business Services
School Allotments Section&amp;R&amp;"-,Italic"&amp;9Page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4097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561975</xdr:colOff>
                <xdr:row>2</xdr:row>
                <xdr:rowOff>161925</xdr:rowOff>
              </to>
            </anchor>
          </objectPr>
        </oleObject>
      </mc:Choice>
      <mc:Fallback>
        <oleObject progId="Paint.Picture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FY18</vt:lpstr>
      <vt:lpstr>FY17</vt:lpstr>
      <vt:lpstr>FY16</vt:lpstr>
      <vt:lpstr>FY15</vt:lpstr>
      <vt:lpstr>FY14</vt:lpstr>
      <vt:lpstr>FY13</vt:lpstr>
      <vt:lpstr>FY12</vt:lpstr>
      <vt:lpstr>FY11</vt:lpstr>
      <vt:lpstr>'FY11'!Print_Area</vt:lpstr>
      <vt:lpstr>'FY12'!Print_Area</vt:lpstr>
      <vt:lpstr>'FY13'!Print_Area</vt:lpstr>
      <vt:lpstr>'FY14'!Print_Area</vt:lpstr>
      <vt:lpstr>'FY15'!Print_Area</vt:lpstr>
      <vt:lpstr>'FY16'!Print_Area</vt:lpstr>
      <vt:lpstr>'FY17'!Print_Area</vt:lpstr>
      <vt:lpstr>'FY18'!Print_Area</vt:lpstr>
      <vt:lpstr>'FY11'!Print_Titles</vt:lpstr>
      <vt:lpstr>'FY12'!Print_Titles</vt:lpstr>
      <vt:lpstr>'FY13'!Print_Titles</vt:lpstr>
      <vt:lpstr>'FY14'!Print_Titles</vt:lpstr>
      <vt:lpstr>'FY15'!Print_Titles</vt:lpstr>
      <vt:lpstr>'FY16'!Print_Titles</vt:lpstr>
      <vt:lpstr>'FY17'!Print_Titles</vt:lpstr>
      <vt:lpstr>'FY18'!Print_Titles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J. Waters</dc:creator>
  <cp:lastModifiedBy>N Lefler</cp:lastModifiedBy>
  <cp:lastPrinted>2017-01-30T14:41:16Z</cp:lastPrinted>
  <dcterms:created xsi:type="dcterms:W3CDTF">2013-03-01T13:58:11Z</dcterms:created>
  <dcterms:modified xsi:type="dcterms:W3CDTF">2017-01-30T14:42:24Z</dcterms:modified>
</cp:coreProperties>
</file>