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8_{9C1E932B-9BC2-4A32-B367-EF631BBFF638}" xr6:coauthVersionLast="45" xr6:coauthVersionMax="45" xr10:uidLastSave="{00000000-0000-0000-0000-000000000000}"/>
  <bookViews>
    <workbookView xWindow="-14265" yWindow="11775" windowWidth="14205" windowHeight="9405" tabRatio="736" activeTab="2" xr2:uid="{00000000-000D-0000-FFFF-FFFF00000000}"/>
  </bookViews>
  <sheets>
    <sheet name="Notes" sheetId="29" r:id="rId1"/>
    <sheet name="Comparison" sheetId="3" r:id="rId2"/>
    <sheet name="Higher of" sheetId="7" r:id="rId3"/>
  </sheets>
  <definedNames>
    <definedName name="_Fill" hidden="1">#REF!</definedName>
    <definedName name="_xlnm._FilterDatabase">#REF!</definedName>
    <definedName name="_Order1" hidden="1">255</definedName>
    <definedName name="BASIC1">#REF!</definedName>
    <definedName name="BASIC2">#REF!</definedName>
    <definedName name="BASIC3">#REF!</definedName>
    <definedName name="BASIC4">#REF!</definedName>
    <definedName name="CONT1">#REF!</definedName>
    <definedName name="CONT2">#REF!</definedName>
    <definedName name="CONT3">#REF!</definedName>
    <definedName name="PAGE1">#REF!</definedName>
    <definedName name="PAGE2">#REF!</definedName>
    <definedName name="PAGE3">#REF!</definedName>
    <definedName name="_xlnm.Print_Area" localSheetId="1">Comparison!$A$1:$J$131</definedName>
    <definedName name="_xlnm.Print_Area" localSheetId="2">'Higher of'!$A$4:$L$129</definedName>
    <definedName name="_xlnm.Print_Area">#REF!</definedName>
    <definedName name="PRINT_AREA_MI">#REF!</definedName>
    <definedName name="_xlnm.Print_Titles" localSheetId="1">Comparison!$1:$8</definedName>
    <definedName name="_xlnm.Print_Titles" localSheetId="2">'Higher of'!$1:$8</definedName>
    <definedName name="qryChildrenAge5_17_Step_01">#REF!</definedName>
    <definedName name="qryMaster_Step02">#REF!</definedName>
    <definedName name="qryPoverty_Step_0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4" i="3" l="1"/>
  <c r="J9" i="3"/>
  <c r="I124" i="3" l="1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N9" i="3"/>
  <c r="K124" i="3" l="1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M124" i="3" l="1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O124" i="3" l="1"/>
  <c r="R123" i="3"/>
  <c r="R122" i="3"/>
  <c r="R121" i="3"/>
  <c r="R120" i="3"/>
  <c r="R119" i="3"/>
  <c r="R118" i="3"/>
  <c r="R117" i="3"/>
  <c r="R116" i="3"/>
  <c r="R115" i="3"/>
  <c r="R114" i="3"/>
  <c r="R113" i="3"/>
  <c r="R112" i="3"/>
  <c r="R111" i="3"/>
  <c r="R110" i="3"/>
  <c r="R109" i="3"/>
  <c r="R108" i="3"/>
  <c r="R107" i="3"/>
  <c r="R106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Q124" i="3"/>
  <c r="T123" i="3"/>
  <c r="T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8" i="3"/>
  <c r="T107" i="3"/>
  <c r="T106" i="3"/>
  <c r="T105" i="3"/>
  <c r="T104" i="3"/>
  <c r="T103" i="3"/>
  <c r="T102" i="3"/>
  <c r="T101" i="3"/>
  <c r="T100" i="3"/>
  <c r="T99" i="3"/>
  <c r="T98" i="3"/>
  <c r="T97" i="3"/>
  <c r="T96" i="3"/>
  <c r="T95" i="3"/>
  <c r="T94" i="3"/>
  <c r="T93" i="3"/>
  <c r="T92" i="3"/>
  <c r="T91" i="3"/>
  <c r="T90" i="3"/>
  <c r="T89" i="3"/>
  <c r="T88" i="3"/>
  <c r="T87" i="3"/>
  <c r="T86" i="3"/>
  <c r="T85" i="3"/>
  <c r="T84" i="3"/>
  <c r="T83" i="3"/>
  <c r="T82" i="3"/>
  <c r="T81" i="3"/>
  <c r="T80" i="3"/>
  <c r="T79" i="3"/>
  <c r="T78" i="3"/>
  <c r="T77" i="3"/>
  <c r="T76" i="3"/>
  <c r="T75" i="3"/>
  <c r="T74" i="3"/>
  <c r="T73" i="3"/>
  <c r="T72" i="3"/>
  <c r="T71" i="3"/>
  <c r="T70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C9" i="3"/>
  <c r="F9" i="3"/>
  <c r="H9" i="3" s="1"/>
  <c r="V9" i="3"/>
  <c r="X9" i="3"/>
  <c r="Z9" i="3"/>
  <c r="C10" i="3"/>
  <c r="F10" i="3"/>
  <c r="X10" i="3"/>
  <c r="Z10" i="3"/>
  <c r="C11" i="3"/>
  <c r="F11" i="3"/>
  <c r="X11" i="3"/>
  <c r="Z11" i="3"/>
  <c r="C12" i="3"/>
  <c r="F12" i="3"/>
  <c r="X12" i="3"/>
  <c r="Z12" i="3"/>
  <c r="C13" i="3"/>
  <c r="F13" i="3"/>
  <c r="X13" i="3"/>
  <c r="Z13" i="3"/>
  <c r="C14" i="3"/>
  <c r="F14" i="3"/>
  <c r="X14" i="3"/>
  <c r="Z14" i="3"/>
  <c r="C15" i="3"/>
  <c r="F15" i="3"/>
  <c r="X15" i="3"/>
  <c r="Z15" i="3"/>
  <c r="C16" i="3"/>
  <c r="F16" i="3"/>
  <c r="X16" i="3"/>
  <c r="Z16" i="3"/>
  <c r="C17" i="3"/>
  <c r="F17" i="3"/>
  <c r="X17" i="3"/>
  <c r="Z17" i="3"/>
  <c r="C18" i="3"/>
  <c r="F18" i="3"/>
  <c r="X18" i="3"/>
  <c r="Z18" i="3"/>
  <c r="C19" i="3"/>
  <c r="F19" i="3"/>
  <c r="X19" i="3"/>
  <c r="Z19" i="3"/>
  <c r="C20" i="3"/>
  <c r="F20" i="3"/>
  <c r="X20" i="3"/>
  <c r="Z20" i="3"/>
  <c r="C21" i="3"/>
  <c r="F21" i="3"/>
  <c r="X21" i="3"/>
  <c r="Z21" i="3"/>
  <c r="C22" i="3"/>
  <c r="F22" i="3"/>
  <c r="X22" i="3"/>
  <c r="Z22" i="3"/>
  <c r="C23" i="3"/>
  <c r="F23" i="3"/>
  <c r="X23" i="3"/>
  <c r="Z23" i="3"/>
  <c r="C24" i="3"/>
  <c r="F24" i="3"/>
  <c r="X24" i="3"/>
  <c r="Z24" i="3"/>
  <c r="C25" i="3"/>
  <c r="F25" i="3"/>
  <c r="X25" i="3"/>
  <c r="Z25" i="3"/>
  <c r="C26" i="3"/>
  <c r="F26" i="3"/>
  <c r="X26" i="3"/>
  <c r="Z26" i="3"/>
  <c r="C27" i="3"/>
  <c r="F27" i="3"/>
  <c r="X27" i="3"/>
  <c r="Z27" i="3"/>
  <c r="C28" i="3"/>
  <c r="F28" i="3"/>
  <c r="X28" i="3"/>
  <c r="Z28" i="3"/>
  <c r="C29" i="3"/>
  <c r="F29" i="3"/>
  <c r="X29" i="3"/>
  <c r="Z29" i="3"/>
  <c r="C30" i="3"/>
  <c r="F30" i="3"/>
  <c r="X30" i="3"/>
  <c r="Z30" i="3"/>
  <c r="C31" i="3"/>
  <c r="F31" i="3"/>
  <c r="X31" i="3"/>
  <c r="Z31" i="3"/>
  <c r="C32" i="3"/>
  <c r="F32" i="3"/>
  <c r="X32" i="3"/>
  <c r="Z32" i="3"/>
  <c r="C33" i="3"/>
  <c r="F33" i="3"/>
  <c r="X33" i="3"/>
  <c r="Z33" i="3"/>
  <c r="C34" i="3"/>
  <c r="F34" i="3"/>
  <c r="X34" i="3"/>
  <c r="Z34" i="3"/>
  <c r="C35" i="3"/>
  <c r="F35" i="3"/>
  <c r="X35" i="3"/>
  <c r="Z35" i="3"/>
  <c r="C36" i="3"/>
  <c r="F36" i="3"/>
  <c r="X36" i="3"/>
  <c r="Z36" i="3"/>
  <c r="C37" i="3"/>
  <c r="F37" i="3"/>
  <c r="X37" i="3"/>
  <c r="Z37" i="3"/>
  <c r="C38" i="3"/>
  <c r="F38" i="3"/>
  <c r="X38" i="3"/>
  <c r="Z38" i="3"/>
  <c r="C39" i="3"/>
  <c r="F39" i="3"/>
  <c r="X39" i="3"/>
  <c r="Z39" i="3"/>
  <c r="C40" i="3"/>
  <c r="F40" i="3"/>
  <c r="X40" i="3"/>
  <c r="Z40" i="3"/>
  <c r="C41" i="3"/>
  <c r="F41" i="3"/>
  <c r="X41" i="3"/>
  <c r="Z41" i="3"/>
  <c r="C42" i="3"/>
  <c r="F42" i="3"/>
  <c r="X42" i="3"/>
  <c r="Z42" i="3"/>
  <c r="C43" i="3"/>
  <c r="F43" i="3"/>
  <c r="X43" i="3"/>
  <c r="Z43" i="3"/>
  <c r="C44" i="3"/>
  <c r="F44" i="3"/>
  <c r="X44" i="3"/>
  <c r="Z44" i="3"/>
  <c r="C45" i="3"/>
  <c r="F45" i="3"/>
  <c r="X45" i="3"/>
  <c r="Z45" i="3"/>
  <c r="C46" i="3"/>
  <c r="F46" i="3"/>
  <c r="X46" i="3"/>
  <c r="Z46" i="3"/>
  <c r="C47" i="3"/>
  <c r="F47" i="3"/>
  <c r="X47" i="3"/>
  <c r="Z47" i="3"/>
  <c r="C48" i="3"/>
  <c r="F48" i="3"/>
  <c r="X48" i="3"/>
  <c r="Z48" i="3"/>
  <c r="C49" i="3"/>
  <c r="F49" i="3"/>
  <c r="X49" i="3"/>
  <c r="Z49" i="3"/>
  <c r="C50" i="3"/>
  <c r="F50" i="3"/>
  <c r="X50" i="3"/>
  <c r="Z50" i="3"/>
  <c r="C51" i="3"/>
  <c r="F51" i="3"/>
  <c r="X51" i="3"/>
  <c r="Z51" i="3"/>
  <c r="C52" i="3"/>
  <c r="F52" i="3"/>
  <c r="X52" i="3"/>
  <c r="Z52" i="3"/>
  <c r="C53" i="3"/>
  <c r="F53" i="3"/>
  <c r="X53" i="3"/>
  <c r="Z53" i="3"/>
  <c r="C54" i="3"/>
  <c r="F54" i="3"/>
  <c r="X54" i="3"/>
  <c r="Z54" i="3"/>
  <c r="C55" i="3"/>
  <c r="F55" i="3"/>
  <c r="X55" i="3"/>
  <c r="Z55" i="3"/>
  <c r="C56" i="3"/>
  <c r="F56" i="3"/>
  <c r="X56" i="3"/>
  <c r="Z56" i="3"/>
  <c r="C57" i="3"/>
  <c r="F57" i="3"/>
  <c r="X57" i="3"/>
  <c r="Z57" i="3"/>
  <c r="C58" i="3"/>
  <c r="F58" i="3"/>
  <c r="X58" i="3"/>
  <c r="Z58" i="3"/>
  <c r="C59" i="3"/>
  <c r="F59" i="3"/>
  <c r="X59" i="3"/>
  <c r="Z59" i="3"/>
  <c r="C60" i="3"/>
  <c r="F60" i="3"/>
  <c r="X60" i="3"/>
  <c r="Z60" i="3"/>
  <c r="C61" i="3"/>
  <c r="F61" i="3"/>
  <c r="X61" i="3"/>
  <c r="Z61" i="3"/>
  <c r="C62" i="3"/>
  <c r="F62" i="3"/>
  <c r="X62" i="3"/>
  <c r="Z62" i="3"/>
  <c r="C63" i="3"/>
  <c r="F63" i="3"/>
  <c r="X63" i="3"/>
  <c r="Z63" i="3"/>
  <c r="C64" i="3"/>
  <c r="F64" i="3"/>
  <c r="X64" i="3"/>
  <c r="Z64" i="3"/>
  <c r="C65" i="3"/>
  <c r="F65" i="3"/>
  <c r="X65" i="3"/>
  <c r="Z65" i="3"/>
  <c r="C66" i="3"/>
  <c r="F66" i="3"/>
  <c r="X66" i="3"/>
  <c r="Z66" i="3"/>
  <c r="C67" i="3"/>
  <c r="F67" i="3"/>
  <c r="X67" i="3"/>
  <c r="Z67" i="3"/>
  <c r="C68" i="3"/>
  <c r="F68" i="3"/>
  <c r="X68" i="3"/>
  <c r="Z68" i="3"/>
  <c r="C69" i="3"/>
  <c r="F69" i="3"/>
  <c r="X69" i="3"/>
  <c r="Z69" i="3"/>
  <c r="C70" i="3"/>
  <c r="F70" i="3"/>
  <c r="X70" i="3"/>
  <c r="Z70" i="3"/>
  <c r="C71" i="3"/>
  <c r="F71" i="3"/>
  <c r="X71" i="3"/>
  <c r="Z71" i="3"/>
  <c r="C72" i="3"/>
  <c r="F72" i="3"/>
  <c r="X72" i="3"/>
  <c r="Z72" i="3"/>
  <c r="C73" i="3"/>
  <c r="F73" i="3"/>
  <c r="X73" i="3"/>
  <c r="Z73" i="3"/>
  <c r="C74" i="3"/>
  <c r="F74" i="3"/>
  <c r="X74" i="3"/>
  <c r="Z74" i="3"/>
  <c r="C75" i="3"/>
  <c r="F75" i="3"/>
  <c r="X75" i="3"/>
  <c r="Z75" i="3"/>
  <c r="C76" i="3"/>
  <c r="F76" i="3"/>
  <c r="X76" i="3"/>
  <c r="Z76" i="3"/>
  <c r="C77" i="3"/>
  <c r="F77" i="3"/>
  <c r="X77" i="3"/>
  <c r="Z77" i="3"/>
  <c r="C78" i="3"/>
  <c r="F78" i="3"/>
  <c r="X78" i="3"/>
  <c r="Z78" i="3"/>
  <c r="C79" i="3"/>
  <c r="F79" i="3"/>
  <c r="X79" i="3"/>
  <c r="Z79" i="3"/>
  <c r="C80" i="3"/>
  <c r="F80" i="3"/>
  <c r="X80" i="3"/>
  <c r="Z80" i="3"/>
  <c r="C81" i="3"/>
  <c r="F81" i="3"/>
  <c r="X81" i="3"/>
  <c r="Z81" i="3"/>
  <c r="C82" i="3"/>
  <c r="F82" i="3"/>
  <c r="X82" i="3"/>
  <c r="Z82" i="3"/>
  <c r="C83" i="3"/>
  <c r="F83" i="3"/>
  <c r="X83" i="3"/>
  <c r="Z83" i="3"/>
  <c r="C84" i="3"/>
  <c r="F84" i="3"/>
  <c r="X84" i="3"/>
  <c r="Z84" i="3"/>
  <c r="C85" i="3"/>
  <c r="F85" i="3"/>
  <c r="X85" i="3"/>
  <c r="Z85" i="3"/>
  <c r="C86" i="3"/>
  <c r="F86" i="3"/>
  <c r="X86" i="3"/>
  <c r="Z86" i="3"/>
  <c r="C87" i="3"/>
  <c r="F87" i="3"/>
  <c r="X87" i="3"/>
  <c r="Z87" i="3"/>
  <c r="C88" i="3"/>
  <c r="F88" i="3"/>
  <c r="X88" i="3"/>
  <c r="Z88" i="3"/>
  <c r="C89" i="3"/>
  <c r="F89" i="3"/>
  <c r="X89" i="3"/>
  <c r="Z89" i="3"/>
  <c r="C90" i="3"/>
  <c r="F90" i="3"/>
  <c r="X90" i="3"/>
  <c r="Z90" i="3"/>
  <c r="C91" i="3"/>
  <c r="F91" i="3"/>
  <c r="X91" i="3"/>
  <c r="Z91" i="3"/>
  <c r="C92" i="3"/>
  <c r="F92" i="3"/>
  <c r="X92" i="3"/>
  <c r="Z92" i="3"/>
  <c r="C93" i="3"/>
  <c r="F93" i="3"/>
  <c r="X93" i="3"/>
  <c r="Z93" i="3"/>
  <c r="C94" i="3"/>
  <c r="F94" i="3"/>
  <c r="X94" i="3"/>
  <c r="Z94" i="3"/>
  <c r="C95" i="3"/>
  <c r="F95" i="3"/>
  <c r="X95" i="3"/>
  <c r="Z95" i="3"/>
  <c r="C96" i="3"/>
  <c r="F96" i="3"/>
  <c r="X96" i="3"/>
  <c r="Z96" i="3"/>
  <c r="C97" i="3"/>
  <c r="F97" i="3"/>
  <c r="X97" i="3"/>
  <c r="Z97" i="3"/>
  <c r="C98" i="3"/>
  <c r="F98" i="3"/>
  <c r="X98" i="3"/>
  <c r="Z98" i="3"/>
  <c r="C99" i="3"/>
  <c r="F99" i="3"/>
  <c r="X99" i="3"/>
  <c r="Z99" i="3"/>
  <c r="C100" i="3"/>
  <c r="F100" i="3"/>
  <c r="X100" i="3"/>
  <c r="Z100" i="3"/>
  <c r="C101" i="3"/>
  <c r="F101" i="3"/>
  <c r="X101" i="3"/>
  <c r="Z101" i="3"/>
  <c r="C102" i="3"/>
  <c r="F102" i="3"/>
  <c r="X102" i="3"/>
  <c r="Z102" i="3"/>
  <c r="C103" i="3"/>
  <c r="F103" i="3"/>
  <c r="X103" i="3"/>
  <c r="Z103" i="3"/>
  <c r="C104" i="3"/>
  <c r="F104" i="3"/>
  <c r="X104" i="3"/>
  <c r="Z104" i="3"/>
  <c r="C105" i="3"/>
  <c r="F105" i="3"/>
  <c r="X105" i="3"/>
  <c r="Z105" i="3"/>
  <c r="C106" i="3"/>
  <c r="F106" i="3"/>
  <c r="X106" i="3"/>
  <c r="Z106" i="3"/>
  <c r="C107" i="3"/>
  <c r="F107" i="3"/>
  <c r="X107" i="3"/>
  <c r="Z107" i="3"/>
  <c r="C108" i="3"/>
  <c r="F108" i="3"/>
  <c r="X108" i="3"/>
  <c r="Z108" i="3"/>
  <c r="C109" i="3"/>
  <c r="F109" i="3"/>
  <c r="X109" i="3"/>
  <c r="Z109" i="3"/>
  <c r="C110" i="3"/>
  <c r="F110" i="3"/>
  <c r="X110" i="3"/>
  <c r="Z110" i="3"/>
  <c r="C111" i="3"/>
  <c r="F111" i="3"/>
  <c r="X111" i="3"/>
  <c r="Z111" i="3"/>
  <c r="C112" i="3"/>
  <c r="F112" i="3"/>
  <c r="X112" i="3"/>
  <c r="Z112" i="3"/>
  <c r="C113" i="3"/>
  <c r="F113" i="3"/>
  <c r="X113" i="3"/>
  <c r="Z113" i="3"/>
  <c r="C114" i="3"/>
  <c r="F114" i="3"/>
  <c r="X114" i="3"/>
  <c r="Z114" i="3"/>
  <c r="C115" i="3"/>
  <c r="F115" i="3"/>
  <c r="X115" i="3"/>
  <c r="Z115" i="3"/>
  <c r="S124" i="3"/>
  <c r="F123" i="3"/>
  <c r="F122" i="3"/>
  <c r="F121" i="3"/>
  <c r="F120" i="3"/>
  <c r="F119" i="3"/>
  <c r="F118" i="3"/>
  <c r="F117" i="3"/>
  <c r="F116" i="3"/>
  <c r="X123" i="3"/>
  <c r="X122" i="3"/>
  <c r="X121" i="3"/>
  <c r="X120" i="3"/>
  <c r="X119" i="3"/>
  <c r="X118" i="3"/>
  <c r="X117" i="3"/>
  <c r="X116" i="3"/>
  <c r="U124" i="3"/>
  <c r="W124" i="3"/>
  <c r="AD123" i="3"/>
  <c r="AD122" i="3"/>
  <c r="AD121" i="3"/>
  <c r="AD120" i="3"/>
  <c r="AD119" i="3"/>
  <c r="AD118" i="3"/>
  <c r="AD117" i="3"/>
  <c r="AD116" i="3"/>
  <c r="AD115" i="3"/>
  <c r="AD114" i="3"/>
  <c r="AD113" i="3"/>
  <c r="AD112" i="3"/>
  <c r="AD111" i="3"/>
  <c r="AD110" i="3"/>
  <c r="AD109" i="3"/>
  <c r="AD108" i="3"/>
  <c r="AD107" i="3"/>
  <c r="AD106" i="3"/>
  <c r="AD105" i="3"/>
  <c r="AD104" i="3"/>
  <c r="AD103" i="3"/>
  <c r="AD102" i="3"/>
  <c r="AD101" i="3"/>
  <c r="AD100" i="3"/>
  <c r="AD99" i="3"/>
  <c r="AD98" i="3"/>
  <c r="AD97" i="3"/>
  <c r="AD96" i="3"/>
  <c r="AD95" i="3"/>
  <c r="AD94" i="3"/>
  <c r="AD93" i="3"/>
  <c r="AD92" i="3"/>
  <c r="AD91" i="3"/>
  <c r="AD90" i="3"/>
  <c r="AD89" i="3"/>
  <c r="AD88" i="3"/>
  <c r="AD87" i="3"/>
  <c r="AD86" i="3"/>
  <c r="AD85" i="3"/>
  <c r="AD84" i="3"/>
  <c r="AD83" i="3"/>
  <c r="AD82" i="3"/>
  <c r="AD81" i="3"/>
  <c r="AD80" i="3"/>
  <c r="AD79" i="3"/>
  <c r="AD78" i="3"/>
  <c r="AD77" i="3"/>
  <c r="AD76" i="3"/>
  <c r="AD75" i="3"/>
  <c r="AD74" i="3"/>
  <c r="AD73" i="3"/>
  <c r="AD72" i="3"/>
  <c r="AD71" i="3"/>
  <c r="AD70" i="3"/>
  <c r="AD69" i="3"/>
  <c r="AD68" i="3"/>
  <c r="AD67" i="3"/>
  <c r="AD66" i="3"/>
  <c r="AD65" i="3"/>
  <c r="AD64" i="3"/>
  <c r="AD63" i="3"/>
  <c r="AD62" i="3"/>
  <c r="AD61" i="3"/>
  <c r="AD60" i="3"/>
  <c r="AD59" i="3"/>
  <c r="AD58" i="3"/>
  <c r="AD57" i="3"/>
  <c r="AD56" i="3"/>
  <c r="AD55" i="3"/>
  <c r="AD54" i="3"/>
  <c r="AD53" i="3"/>
  <c r="AD52" i="3"/>
  <c r="AD51" i="3"/>
  <c r="AD50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Z123" i="3"/>
  <c r="Z122" i="3"/>
  <c r="Z121" i="3"/>
  <c r="Z120" i="3"/>
  <c r="Z119" i="3"/>
  <c r="Z118" i="3"/>
  <c r="Z117" i="3"/>
  <c r="Z116" i="3"/>
  <c r="AB123" i="3"/>
  <c r="AB122" i="3"/>
  <c r="AB121" i="3"/>
  <c r="AB120" i="3"/>
  <c r="AB119" i="3"/>
  <c r="AB118" i="3"/>
  <c r="AB117" i="3"/>
  <c r="AB116" i="3"/>
  <c r="AB115" i="3"/>
  <c r="AB114" i="3"/>
  <c r="AB113" i="3"/>
  <c r="AB112" i="3"/>
  <c r="AB111" i="3"/>
  <c r="AB110" i="3"/>
  <c r="AB109" i="3"/>
  <c r="AB108" i="3"/>
  <c r="AB107" i="3"/>
  <c r="AB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Y124" i="3"/>
  <c r="AA124" i="3"/>
  <c r="AF123" i="3"/>
  <c r="AF122" i="3"/>
  <c r="AF121" i="3"/>
  <c r="AF120" i="3"/>
  <c r="AF119" i="3"/>
  <c r="AF118" i="3"/>
  <c r="AF117" i="3"/>
  <c r="AF116" i="3"/>
  <c r="AF115" i="3"/>
  <c r="AF114" i="3"/>
  <c r="AF113" i="3"/>
  <c r="AF112" i="3"/>
  <c r="AF111" i="3"/>
  <c r="AF110" i="3"/>
  <c r="AF109" i="3"/>
  <c r="AF108" i="3"/>
  <c r="AF107" i="3"/>
  <c r="AF106" i="3"/>
  <c r="AF105" i="3"/>
  <c r="AF104" i="3"/>
  <c r="AF103" i="3"/>
  <c r="AF102" i="3"/>
  <c r="AF101" i="3"/>
  <c r="AF100" i="3"/>
  <c r="AF99" i="3"/>
  <c r="AF98" i="3"/>
  <c r="AF97" i="3"/>
  <c r="AF96" i="3"/>
  <c r="AF95" i="3"/>
  <c r="AF94" i="3"/>
  <c r="AF93" i="3"/>
  <c r="AF92" i="3"/>
  <c r="AF91" i="3"/>
  <c r="AF90" i="3"/>
  <c r="AF89" i="3"/>
  <c r="AF88" i="3"/>
  <c r="AF87" i="3"/>
  <c r="AF86" i="3"/>
  <c r="AF85" i="3"/>
  <c r="AF84" i="3"/>
  <c r="AF83" i="3"/>
  <c r="AF82" i="3"/>
  <c r="AF81" i="3"/>
  <c r="AF80" i="3"/>
  <c r="AF79" i="3"/>
  <c r="AF78" i="3"/>
  <c r="AF77" i="3"/>
  <c r="AF76" i="3"/>
  <c r="AF75" i="3"/>
  <c r="AF74" i="3"/>
  <c r="AF73" i="3"/>
  <c r="AF72" i="3"/>
  <c r="AF71" i="3"/>
  <c r="AF70" i="3"/>
  <c r="AF69" i="3"/>
  <c r="AF68" i="3"/>
  <c r="AF67" i="3"/>
  <c r="AF66" i="3"/>
  <c r="AF65" i="3"/>
  <c r="AF64" i="3"/>
  <c r="AF63" i="3"/>
  <c r="AF62" i="3"/>
  <c r="AF61" i="3"/>
  <c r="AF60" i="3"/>
  <c r="AF59" i="3"/>
  <c r="AF58" i="3"/>
  <c r="AF57" i="3"/>
  <c r="AF56" i="3"/>
  <c r="AF55" i="3"/>
  <c r="AF54" i="3"/>
  <c r="AF53" i="3"/>
  <c r="AF52" i="3"/>
  <c r="AF51" i="3"/>
  <c r="AF50" i="3"/>
  <c r="AF49" i="3"/>
  <c r="AF48" i="3"/>
  <c r="AF47" i="3"/>
  <c r="AF46" i="3"/>
  <c r="AF45" i="3"/>
  <c r="AF44" i="3"/>
  <c r="AF43" i="3"/>
  <c r="AF42" i="3"/>
  <c r="AF41" i="3"/>
  <c r="AF40" i="3"/>
  <c r="AF39" i="3"/>
  <c r="AF38" i="3"/>
  <c r="AF37" i="3"/>
  <c r="AF36" i="3"/>
  <c r="AF35" i="3"/>
  <c r="AF34" i="3"/>
  <c r="AF33" i="3"/>
  <c r="AF32" i="3"/>
  <c r="AF31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F18" i="3"/>
  <c r="AF17" i="3"/>
  <c r="AF16" i="3"/>
  <c r="AF15" i="3"/>
  <c r="AF14" i="3"/>
  <c r="AF13" i="3"/>
  <c r="AF12" i="3"/>
  <c r="AF11" i="3"/>
  <c r="AF10" i="3"/>
  <c r="AF9" i="3"/>
  <c r="AC124" i="3"/>
  <c r="E124" i="3"/>
  <c r="C123" i="3"/>
  <c r="C122" i="3"/>
  <c r="C121" i="3"/>
  <c r="C120" i="3"/>
  <c r="C119" i="3"/>
  <c r="C118" i="3"/>
  <c r="C117" i="3"/>
  <c r="C116" i="3"/>
  <c r="AH123" i="3"/>
  <c r="AH122" i="3"/>
  <c r="AH121" i="3"/>
  <c r="AH120" i="3"/>
  <c r="AH119" i="3"/>
  <c r="AH118" i="3"/>
  <c r="AH117" i="3"/>
  <c r="AH116" i="3"/>
  <c r="AH115" i="3"/>
  <c r="AH114" i="3"/>
  <c r="AH113" i="3"/>
  <c r="AH112" i="3"/>
  <c r="AH111" i="3"/>
  <c r="AH110" i="3"/>
  <c r="AH109" i="3"/>
  <c r="AH108" i="3"/>
  <c r="AH107" i="3"/>
  <c r="AH106" i="3"/>
  <c r="AH105" i="3"/>
  <c r="AH104" i="3"/>
  <c r="AH103" i="3"/>
  <c r="AH102" i="3"/>
  <c r="AH101" i="3"/>
  <c r="AH100" i="3"/>
  <c r="AH99" i="3"/>
  <c r="AH98" i="3"/>
  <c r="AH97" i="3"/>
  <c r="AH96" i="3"/>
  <c r="AH95" i="3"/>
  <c r="AH94" i="3"/>
  <c r="AH93" i="3"/>
  <c r="AH92" i="3"/>
  <c r="AH91" i="3"/>
  <c r="AH90" i="3"/>
  <c r="AH89" i="3"/>
  <c r="AH88" i="3"/>
  <c r="AH87" i="3"/>
  <c r="AH86" i="3"/>
  <c r="AH85" i="3"/>
  <c r="AH84" i="3"/>
  <c r="AH83" i="3"/>
  <c r="AH82" i="3"/>
  <c r="AH81" i="3"/>
  <c r="AH80" i="3"/>
  <c r="AH79" i="3"/>
  <c r="AH78" i="3"/>
  <c r="AH77" i="3"/>
  <c r="AH76" i="3"/>
  <c r="AH75" i="3"/>
  <c r="AH74" i="3"/>
  <c r="AH73" i="3"/>
  <c r="AH72" i="3"/>
  <c r="AH71" i="3"/>
  <c r="AH70" i="3"/>
  <c r="AH69" i="3"/>
  <c r="AH68" i="3"/>
  <c r="AH67" i="3"/>
  <c r="AH66" i="3"/>
  <c r="AH65" i="3"/>
  <c r="AH64" i="3"/>
  <c r="AH63" i="3"/>
  <c r="AH62" i="3"/>
  <c r="AH61" i="3"/>
  <c r="AH60" i="3"/>
  <c r="AH59" i="3"/>
  <c r="AH58" i="3"/>
  <c r="AH57" i="3"/>
  <c r="AH56" i="3"/>
  <c r="AH55" i="3"/>
  <c r="AH54" i="3"/>
  <c r="AH53" i="3"/>
  <c r="AH52" i="3"/>
  <c r="AH51" i="3"/>
  <c r="AH50" i="3"/>
  <c r="AH49" i="3"/>
  <c r="AH48" i="3"/>
  <c r="AH47" i="3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G124" i="3"/>
  <c r="AE124" i="3"/>
  <c r="D124" i="3"/>
  <c r="T124" i="3"/>
  <c r="H126" i="3" l="1"/>
  <c r="H127" i="3" s="1"/>
  <c r="X124" i="3"/>
  <c r="J123" i="3"/>
  <c r="H123" i="3"/>
  <c r="J116" i="3"/>
  <c r="H116" i="3"/>
  <c r="J120" i="3"/>
  <c r="H120" i="3"/>
  <c r="J117" i="3"/>
  <c r="H117" i="3"/>
  <c r="J121" i="3"/>
  <c r="H121" i="3"/>
  <c r="J119" i="3"/>
  <c r="H119" i="3"/>
  <c r="J118" i="3"/>
  <c r="H118" i="3"/>
  <c r="J122" i="3"/>
  <c r="H122" i="3"/>
  <c r="J115" i="3"/>
  <c r="H115" i="3"/>
  <c r="J114" i="3"/>
  <c r="H114" i="3"/>
  <c r="J113" i="3"/>
  <c r="H113" i="3"/>
  <c r="J112" i="3"/>
  <c r="H112" i="3"/>
  <c r="J111" i="3"/>
  <c r="H111" i="3"/>
  <c r="J110" i="3"/>
  <c r="H110" i="3"/>
  <c r="J109" i="3"/>
  <c r="H109" i="3"/>
  <c r="J108" i="3"/>
  <c r="H108" i="3"/>
  <c r="J107" i="3"/>
  <c r="H107" i="3"/>
  <c r="J106" i="3"/>
  <c r="H106" i="3"/>
  <c r="J105" i="3"/>
  <c r="H105" i="3"/>
  <c r="J104" i="3"/>
  <c r="H104" i="3"/>
  <c r="J103" i="3"/>
  <c r="H103" i="3"/>
  <c r="J102" i="3"/>
  <c r="H102" i="3"/>
  <c r="J101" i="3"/>
  <c r="H101" i="3"/>
  <c r="J100" i="3"/>
  <c r="H100" i="3"/>
  <c r="J99" i="3"/>
  <c r="H99" i="3"/>
  <c r="J98" i="3"/>
  <c r="H98" i="3"/>
  <c r="J97" i="3"/>
  <c r="H97" i="3"/>
  <c r="J96" i="3"/>
  <c r="H96" i="3"/>
  <c r="J95" i="3"/>
  <c r="H95" i="3"/>
  <c r="J94" i="3"/>
  <c r="H94" i="3"/>
  <c r="J93" i="3"/>
  <c r="H93" i="3"/>
  <c r="J92" i="3"/>
  <c r="H92" i="3"/>
  <c r="J91" i="3"/>
  <c r="H91" i="3"/>
  <c r="J90" i="3"/>
  <c r="H90" i="3"/>
  <c r="J89" i="3"/>
  <c r="H89" i="3"/>
  <c r="J88" i="3"/>
  <c r="H88" i="3"/>
  <c r="J87" i="3"/>
  <c r="H87" i="3"/>
  <c r="J86" i="3"/>
  <c r="H86" i="3"/>
  <c r="J85" i="3"/>
  <c r="H85" i="3"/>
  <c r="J84" i="3"/>
  <c r="H84" i="3"/>
  <c r="J83" i="3"/>
  <c r="H83" i="3"/>
  <c r="J82" i="3"/>
  <c r="H82" i="3"/>
  <c r="J81" i="3"/>
  <c r="H81" i="3"/>
  <c r="J80" i="3"/>
  <c r="H80" i="3"/>
  <c r="J79" i="3"/>
  <c r="H79" i="3"/>
  <c r="J78" i="3"/>
  <c r="H78" i="3"/>
  <c r="J77" i="3"/>
  <c r="H77" i="3"/>
  <c r="J76" i="3"/>
  <c r="H76" i="3"/>
  <c r="J75" i="3"/>
  <c r="H75" i="3"/>
  <c r="J74" i="3"/>
  <c r="H74" i="3"/>
  <c r="J73" i="3"/>
  <c r="H73" i="3"/>
  <c r="J72" i="3"/>
  <c r="H72" i="3"/>
  <c r="J71" i="3"/>
  <c r="H71" i="3"/>
  <c r="J70" i="3"/>
  <c r="H70" i="3"/>
  <c r="J69" i="3"/>
  <c r="H69" i="3"/>
  <c r="J68" i="3"/>
  <c r="H68" i="3"/>
  <c r="J67" i="3"/>
  <c r="H67" i="3"/>
  <c r="J66" i="3"/>
  <c r="H66" i="3"/>
  <c r="J65" i="3"/>
  <c r="H65" i="3"/>
  <c r="J64" i="3"/>
  <c r="H64" i="3"/>
  <c r="J63" i="3"/>
  <c r="H63" i="3"/>
  <c r="J62" i="3"/>
  <c r="H62" i="3"/>
  <c r="J61" i="3"/>
  <c r="H61" i="3"/>
  <c r="J60" i="3"/>
  <c r="H60" i="3"/>
  <c r="J59" i="3"/>
  <c r="H59" i="3"/>
  <c r="J58" i="3"/>
  <c r="H58" i="3"/>
  <c r="J57" i="3"/>
  <c r="H57" i="3"/>
  <c r="J56" i="3"/>
  <c r="H56" i="3"/>
  <c r="J55" i="3"/>
  <c r="H55" i="3"/>
  <c r="J54" i="3"/>
  <c r="H54" i="3"/>
  <c r="J53" i="3"/>
  <c r="H53" i="3"/>
  <c r="J52" i="3"/>
  <c r="H52" i="3"/>
  <c r="J51" i="3"/>
  <c r="H51" i="3"/>
  <c r="J50" i="3"/>
  <c r="H50" i="3"/>
  <c r="J49" i="3"/>
  <c r="H49" i="3"/>
  <c r="J48" i="3"/>
  <c r="H48" i="3"/>
  <c r="J47" i="3"/>
  <c r="H47" i="3"/>
  <c r="J46" i="3"/>
  <c r="H46" i="3"/>
  <c r="J45" i="3"/>
  <c r="H45" i="3"/>
  <c r="J44" i="3"/>
  <c r="H44" i="3"/>
  <c r="J43" i="3"/>
  <c r="H43" i="3"/>
  <c r="J42" i="3"/>
  <c r="H42" i="3"/>
  <c r="J41" i="3"/>
  <c r="H41" i="3"/>
  <c r="J40" i="3"/>
  <c r="H40" i="3"/>
  <c r="J39" i="3"/>
  <c r="H39" i="3"/>
  <c r="J38" i="3"/>
  <c r="H38" i="3"/>
  <c r="J37" i="3"/>
  <c r="H37" i="3"/>
  <c r="J36" i="3"/>
  <c r="H36" i="3"/>
  <c r="J35" i="3"/>
  <c r="H35" i="3"/>
  <c r="J34" i="3"/>
  <c r="H34" i="3"/>
  <c r="J33" i="3"/>
  <c r="H33" i="3"/>
  <c r="J32" i="3"/>
  <c r="H32" i="3"/>
  <c r="J31" i="3"/>
  <c r="H31" i="3"/>
  <c r="J30" i="3"/>
  <c r="H30" i="3"/>
  <c r="J29" i="3"/>
  <c r="H29" i="3"/>
  <c r="J28" i="3"/>
  <c r="H28" i="3"/>
  <c r="J27" i="3"/>
  <c r="H27" i="3"/>
  <c r="J26" i="3"/>
  <c r="H26" i="3"/>
  <c r="J25" i="3"/>
  <c r="H25" i="3"/>
  <c r="J24" i="3"/>
  <c r="H24" i="3"/>
  <c r="J23" i="3"/>
  <c r="H23" i="3"/>
  <c r="J22" i="3"/>
  <c r="H22" i="3"/>
  <c r="J21" i="3"/>
  <c r="H21" i="3"/>
  <c r="J20" i="3"/>
  <c r="H20" i="3"/>
  <c r="J19" i="3"/>
  <c r="H19" i="3"/>
  <c r="J18" i="3"/>
  <c r="H18" i="3"/>
  <c r="J17" i="3"/>
  <c r="H17" i="3"/>
  <c r="J16" i="3"/>
  <c r="H16" i="3"/>
  <c r="J15" i="3"/>
  <c r="H15" i="3"/>
  <c r="J14" i="3"/>
  <c r="H14" i="3"/>
  <c r="J13" i="3"/>
  <c r="H13" i="3"/>
  <c r="J12" i="3"/>
  <c r="H12" i="3"/>
  <c r="J11" i="3"/>
  <c r="H11" i="3"/>
  <c r="J10" i="3"/>
  <c r="H10" i="3"/>
  <c r="H124" i="3" s="1"/>
  <c r="J126" i="3"/>
  <c r="J127" i="3" s="1"/>
  <c r="J124" i="3"/>
  <c r="V65" i="3"/>
  <c r="V89" i="3"/>
  <c r="Z124" i="3"/>
  <c r="R124" i="3"/>
  <c r="AH126" i="3"/>
  <c r="AH127" i="3" s="1"/>
  <c r="AF124" i="3"/>
  <c r="X126" i="3"/>
  <c r="X127" i="3" s="1"/>
  <c r="T126" i="3"/>
  <c r="T127" i="3" s="1"/>
  <c r="L126" i="3"/>
  <c r="L127" i="3" s="1"/>
  <c r="L124" i="3"/>
  <c r="V17" i="3"/>
  <c r="V92" i="3"/>
  <c r="V97" i="3"/>
  <c r="V88" i="3"/>
  <c r="V52" i="3"/>
  <c r="AH124" i="3"/>
  <c r="Z126" i="3"/>
  <c r="Z127" i="3" s="1"/>
  <c r="V104" i="3"/>
  <c r="V54" i="3"/>
  <c r="V123" i="3"/>
  <c r="AB124" i="3"/>
  <c r="V116" i="3"/>
  <c r="V119" i="3"/>
  <c r="V44" i="3"/>
  <c r="AD124" i="3"/>
  <c r="V64" i="3"/>
  <c r="V10" i="3"/>
  <c r="V63" i="3"/>
  <c r="V70" i="3"/>
  <c r="V50" i="3"/>
  <c r="V42" i="3"/>
  <c r="V27" i="3"/>
  <c r="V16" i="3"/>
  <c r="V43" i="3"/>
  <c r="V15" i="3"/>
  <c r="V40" i="3"/>
  <c r="V83" i="3"/>
  <c r="V33" i="3"/>
  <c r="V66" i="3"/>
  <c r="V76" i="3"/>
  <c r="V62" i="3"/>
  <c r="V35" i="3"/>
  <c r="V99" i="3"/>
  <c r="V105" i="3"/>
  <c r="V103" i="3"/>
  <c r="V30" i="3"/>
  <c r="N124" i="3"/>
  <c r="V18" i="3"/>
  <c r="V114" i="3"/>
  <c r="V121" i="3"/>
  <c r="V106" i="3"/>
  <c r="V98" i="3"/>
  <c r="V91" i="3"/>
  <c r="V84" i="3"/>
  <c r="V24" i="3"/>
  <c r="V93" i="3"/>
  <c r="V94" i="3"/>
  <c r="V36" i="3"/>
  <c r="V34" i="3"/>
  <c r="V67" i="3"/>
  <c r="V56" i="3"/>
  <c r="V55" i="3"/>
  <c r="V53" i="3"/>
  <c r="V49" i="3"/>
  <c r="V47" i="3"/>
  <c r="V46" i="3"/>
  <c r="V41" i="3"/>
  <c r="V111" i="3"/>
  <c r="V109" i="3"/>
  <c r="V28" i="3"/>
  <c r="V31" i="3"/>
  <c r="V112" i="3"/>
  <c r="V26" i="3"/>
  <c r="V25" i="3"/>
  <c r="V90" i="3"/>
  <c r="V29" i="3"/>
  <c r="V115" i="3"/>
  <c r="V100" i="3"/>
  <c r="V12" i="3"/>
  <c r="V78" i="3"/>
  <c r="V72" i="3"/>
  <c r="V71" i="3"/>
  <c r="V87" i="3"/>
  <c r="V61" i="3"/>
  <c r="V58" i="3"/>
  <c r="AF126" i="3"/>
  <c r="AF127" i="3" s="1"/>
  <c r="V74" i="3"/>
  <c r="V23" i="3"/>
  <c r="V20" i="3"/>
  <c r="V117" i="3"/>
  <c r="AB126" i="3"/>
  <c r="AB127" i="3" s="1"/>
  <c r="AD126" i="3"/>
  <c r="AD127" i="3" s="1"/>
  <c r="R126" i="3"/>
  <c r="R127" i="3" s="1"/>
  <c r="V37" i="3"/>
  <c r="V101" i="3"/>
  <c r="V82" i="3"/>
  <c r="V81" i="3"/>
  <c r="V80" i="3"/>
  <c r="V48" i="3"/>
  <c r="V118" i="3"/>
  <c r="V73" i="3"/>
  <c r="V59" i="3"/>
  <c r="V57" i="3"/>
  <c r="V19" i="3"/>
  <c r="V22" i="3"/>
  <c r="V21" i="3"/>
  <c r="V110" i="3"/>
  <c r="V75" i="3"/>
  <c r="V39" i="3"/>
  <c r="V14" i="3"/>
  <c r="V13" i="3"/>
  <c r="V77" i="3"/>
  <c r="V68" i="3"/>
  <c r="C127" i="3"/>
  <c r="V120" i="3"/>
  <c r="V107" i="3"/>
  <c r="V86" i="3"/>
  <c r="V85" i="3"/>
  <c r="V96" i="3"/>
  <c r="V95" i="3"/>
  <c r="V69" i="3"/>
  <c r="V32" i="3"/>
  <c r="F124" i="3"/>
  <c r="C126" i="3"/>
  <c r="V102" i="3"/>
  <c r="V79" i="3"/>
  <c r="V38" i="3"/>
  <c r="V122" i="3"/>
  <c r="V45" i="3"/>
  <c r="V108" i="3"/>
  <c r="V11" i="3"/>
  <c r="V60" i="3"/>
  <c r="V113" i="3"/>
  <c r="V51" i="3"/>
  <c r="N126" i="3" l="1"/>
  <c r="N127" i="3" s="1"/>
  <c r="C128" i="3"/>
  <c r="P124" i="3"/>
  <c r="V124" i="3"/>
  <c r="P126" i="3"/>
  <c r="P127" i="3" s="1"/>
  <c r="V126" i="3"/>
  <c r="V127" i="3" s="1"/>
</calcChain>
</file>

<file path=xl/sharedStrings.xml><?xml version="1.0" encoding="utf-8"?>
<sst xmlns="http://schemas.openxmlformats.org/spreadsheetml/2006/main" count="841" uniqueCount="286">
  <si>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</si>
  <si>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</si>
  <si>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</si>
  <si>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</si>
  <si>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</si>
  <si>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</si>
  <si>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</si>
  <si>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</si>
  <si>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</si>
  <si>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</si>
  <si>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</si>
  <si>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</si>
  <si>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</si>
  <si>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</si>
  <si>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</si>
  <si>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</si>
  <si>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</si>
  <si>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</si>
  <si>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</si>
  <si>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</si>
  <si>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</si>
  <si>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</si>
  <si>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</si>
  <si>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</si>
  <si>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</si>
  <si>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</si>
  <si>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</si>
  <si>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</si>
  <si>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</si>
  <si>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</si>
  <si>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</si>
  <si>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</si>
  <si>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</si>
  <si>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</si>
  <si>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</si>
  <si>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</si>
  <si>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</si>
  <si>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</si>
  <si>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</si>
  <si>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</si>
  <si>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</si>
  <si>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</si>
  <si>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</si>
  <si>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</si>
  <si>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</si>
  <si>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</si>
  <si>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</si>
  <si>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</si>
  <si>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</si>
  <si>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</si>
  <si>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</si>
  <si>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</si>
  <si>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</si>
  <si>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</si>
  <si>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</si>
  <si>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</si>
  <si>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</si>
  <si>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</si>
  <si>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</si>
  <si>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</si>
  <si>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</si>
  <si>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</si>
  <si>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</si>
  <si>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</si>
  <si>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</si>
  <si>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</si>
  <si>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</si>
  <si>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</si>
  <si>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</si>
  <si>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</si>
  <si>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</si>
  <si>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</si>
  <si>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</si>
  <si>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</si>
  <si>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</si>
  <si>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</si>
  <si>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</si>
  <si>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</si>
  <si>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</si>
  <si>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</si>
  <si>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</si>
  <si>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</si>
  <si>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</si>
  <si>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</si>
  <si>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</si>
  <si>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</si>
  <si>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</si>
  <si>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</si>
  <si>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</si>
  <si>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</si>
  <si>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</si>
  <si>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</si>
  <si>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</si>
  <si>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</si>
  <si>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</si>
  <si>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</si>
  <si>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</si>
  <si>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</si>
  <si>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</si>
  <si>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</si>
  <si>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</si>
  <si>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</si>
  <si>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</si>
  <si>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</si>
  <si>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</si>
  <si>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</si>
  <si>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</si>
  <si>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</si>
  <si>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</si>
  <si>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</si>
  <si>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</si>
  <si>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</si>
  <si>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</si>
  <si>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</si>
  <si>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</si>
  <si>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Chapel Hill-Carrboro</t>
  </si>
  <si>
    <t>Total</t>
  </si>
  <si>
    <t xml:space="preserve">            Public Schools of North Carolina</t>
  </si>
  <si>
    <t xml:space="preserve">            North Carolina Department of Public Instruction</t>
  </si>
  <si>
    <t>LEA NO.</t>
  </si>
  <si>
    <t>LEA</t>
  </si>
  <si>
    <t>Higher</t>
  </si>
  <si>
    <t>ADM</t>
  </si>
  <si>
    <t>NAME</t>
  </si>
  <si>
    <t>Of</t>
  </si>
  <si>
    <t>Actual</t>
  </si>
  <si>
    <t>Projected</t>
  </si>
  <si>
    <t>Allotted</t>
  </si>
  <si>
    <t>Diff</t>
  </si>
  <si>
    <t xml:space="preserve">Alamance-Burlington </t>
  </si>
  <si>
    <t xml:space="preserve">Alexander County    </t>
  </si>
  <si>
    <t xml:space="preserve">Alleghany County    </t>
  </si>
  <si>
    <t xml:space="preserve">Anson County        </t>
  </si>
  <si>
    <t xml:space="preserve">Ashe County         </t>
  </si>
  <si>
    <t xml:space="preserve">Avery County        </t>
  </si>
  <si>
    <t xml:space="preserve">Beaufort County     </t>
  </si>
  <si>
    <t xml:space="preserve">Bertie County       </t>
  </si>
  <si>
    <t xml:space="preserve">Bladen County       </t>
  </si>
  <si>
    <t xml:space="preserve">Brunswick County    </t>
  </si>
  <si>
    <t xml:space="preserve">Buncombe County     </t>
  </si>
  <si>
    <t xml:space="preserve">Asheville City      </t>
  </si>
  <si>
    <t xml:space="preserve">Burke County        </t>
  </si>
  <si>
    <t xml:space="preserve">Cabarrus County     </t>
  </si>
  <si>
    <t xml:space="preserve">Kannapolis City     </t>
  </si>
  <si>
    <t xml:space="preserve">Caldwell County     </t>
  </si>
  <si>
    <t xml:space="preserve">Camden County       </t>
  </si>
  <si>
    <t xml:space="preserve">Carteret County     </t>
  </si>
  <si>
    <t xml:space="preserve">Caswell County      </t>
  </si>
  <si>
    <t xml:space="preserve">Catawba County      </t>
  </si>
  <si>
    <t xml:space="preserve">Hickory City        </t>
  </si>
  <si>
    <t xml:space="preserve">Newton-Conover      </t>
  </si>
  <si>
    <t xml:space="preserve">Chatham County      </t>
  </si>
  <si>
    <t xml:space="preserve">Cherokee County     </t>
  </si>
  <si>
    <t xml:space="preserve">Edenton/Chowan      </t>
  </si>
  <si>
    <t xml:space="preserve">Clay County         </t>
  </si>
  <si>
    <t xml:space="preserve">Cleveland County    </t>
  </si>
  <si>
    <t xml:space="preserve">Columbus County     </t>
  </si>
  <si>
    <t xml:space="preserve">Whiteville City     </t>
  </si>
  <si>
    <t xml:space="preserve">Craven County       </t>
  </si>
  <si>
    <t xml:space="preserve">Cumberland County   </t>
  </si>
  <si>
    <t xml:space="preserve">Currituck County    </t>
  </si>
  <si>
    <t xml:space="preserve">Dare County         </t>
  </si>
  <si>
    <t xml:space="preserve">Davidson County     </t>
  </si>
  <si>
    <t xml:space="preserve">Lexington City      </t>
  </si>
  <si>
    <t xml:space="preserve">Thomasville City    </t>
  </si>
  <si>
    <t xml:space="preserve">Davie County        </t>
  </si>
  <si>
    <t xml:space="preserve">Duplin County       </t>
  </si>
  <si>
    <t xml:space="preserve">Durham County       </t>
  </si>
  <si>
    <t xml:space="preserve">Edgecombe County    </t>
  </si>
  <si>
    <t xml:space="preserve">Forsyth County      </t>
  </si>
  <si>
    <t xml:space="preserve">Franklin County     </t>
  </si>
  <si>
    <t xml:space="preserve">Gaston County       </t>
  </si>
  <si>
    <t xml:space="preserve">Gates County        </t>
  </si>
  <si>
    <t xml:space="preserve">Graham County       </t>
  </si>
  <si>
    <t xml:space="preserve">Granville County    </t>
  </si>
  <si>
    <t xml:space="preserve">Greene County       </t>
  </si>
  <si>
    <t xml:space="preserve">Guilford County     </t>
  </si>
  <si>
    <t xml:space="preserve">Halifax County      </t>
  </si>
  <si>
    <t xml:space="preserve">Roanoke Rapids City </t>
  </si>
  <si>
    <t xml:space="preserve">Weldon City         </t>
  </si>
  <si>
    <t xml:space="preserve">Harnett County      </t>
  </si>
  <si>
    <t xml:space="preserve">Haywood County      </t>
  </si>
  <si>
    <t xml:space="preserve">Henderson County    </t>
  </si>
  <si>
    <t xml:space="preserve">Hertford County     </t>
  </si>
  <si>
    <t xml:space="preserve">Hoke County         </t>
  </si>
  <si>
    <t xml:space="preserve">Hyde County         </t>
  </si>
  <si>
    <t xml:space="preserve">Iredell-Statesville </t>
  </si>
  <si>
    <t xml:space="preserve">Mooresville City    </t>
  </si>
  <si>
    <t xml:space="preserve">Jackson County      </t>
  </si>
  <si>
    <t xml:space="preserve">Johnston County     </t>
  </si>
  <si>
    <t xml:space="preserve">Jones County        </t>
  </si>
  <si>
    <t xml:space="preserve">Lee County          </t>
  </si>
  <si>
    <t xml:space="preserve">Lenoir County       </t>
  </si>
  <si>
    <t xml:space="preserve">Lincoln County      </t>
  </si>
  <si>
    <t xml:space="preserve">Macon County        </t>
  </si>
  <si>
    <t xml:space="preserve">Madison County      </t>
  </si>
  <si>
    <t xml:space="preserve">Martin County       </t>
  </si>
  <si>
    <t xml:space="preserve">Mecklenburg County  </t>
  </si>
  <si>
    <t xml:space="preserve">Mitchell County     </t>
  </si>
  <si>
    <t xml:space="preserve">Montgomery County   </t>
  </si>
  <si>
    <t xml:space="preserve">Moore County        </t>
  </si>
  <si>
    <t xml:space="preserve">Nash-Rocky Mount    </t>
  </si>
  <si>
    <t xml:space="preserve">New Hanover County  </t>
  </si>
  <si>
    <t xml:space="preserve">Northampton County  </t>
  </si>
  <si>
    <t xml:space="preserve">Onslow County       </t>
  </si>
  <si>
    <t xml:space="preserve">Orange County       </t>
  </si>
  <si>
    <t xml:space="preserve">Pamlico County      </t>
  </si>
  <si>
    <t xml:space="preserve">Pasquotank County   </t>
  </si>
  <si>
    <t xml:space="preserve">Pender County       </t>
  </si>
  <si>
    <t xml:space="preserve">Perquimans County   </t>
  </si>
  <si>
    <t xml:space="preserve">Person County       </t>
  </si>
  <si>
    <t xml:space="preserve">Pitt County         </t>
  </si>
  <si>
    <t xml:space="preserve">Polk County         </t>
  </si>
  <si>
    <t xml:space="preserve">Randolph County     </t>
  </si>
  <si>
    <t xml:space="preserve">Asheboro City       </t>
  </si>
  <si>
    <t xml:space="preserve">Richmond County     </t>
  </si>
  <si>
    <t xml:space="preserve">Robeson County      </t>
  </si>
  <si>
    <t xml:space="preserve">Rockingham County   </t>
  </si>
  <si>
    <t xml:space="preserve">Rowan-Salisbury     </t>
  </si>
  <si>
    <t xml:space="preserve">Rutherford County   </t>
  </si>
  <si>
    <t xml:space="preserve">Sampson County      </t>
  </si>
  <si>
    <t xml:space="preserve">Clinton City        </t>
  </si>
  <si>
    <t xml:space="preserve">Scotland County     </t>
  </si>
  <si>
    <t xml:space="preserve">Stanly County       </t>
  </si>
  <si>
    <t xml:space="preserve">Stokes County       </t>
  </si>
  <si>
    <t xml:space="preserve">Surry County        </t>
  </si>
  <si>
    <t xml:space="preserve">Elkin City          </t>
  </si>
  <si>
    <t xml:space="preserve">Mount Airy City     </t>
  </si>
  <si>
    <t xml:space="preserve">Swain County        </t>
  </si>
  <si>
    <t xml:space="preserve">Transylvania County </t>
  </si>
  <si>
    <t xml:space="preserve">Tyrrell County      </t>
  </si>
  <si>
    <t xml:space="preserve">Union County        </t>
  </si>
  <si>
    <t xml:space="preserve">Vance County        </t>
  </si>
  <si>
    <t xml:space="preserve">Wake County         </t>
  </si>
  <si>
    <t xml:space="preserve">Warren County       </t>
  </si>
  <si>
    <t xml:space="preserve">Washington County   </t>
  </si>
  <si>
    <t xml:space="preserve">Watauga County      </t>
  </si>
  <si>
    <t xml:space="preserve">Wayne County        </t>
  </si>
  <si>
    <t xml:space="preserve">Wilkes County       </t>
  </si>
  <si>
    <t xml:space="preserve">Wilson County       </t>
  </si>
  <si>
    <t xml:space="preserve">Yadkin County       </t>
  </si>
  <si>
    <t xml:space="preserve">Yancey County       </t>
  </si>
  <si>
    <t>LEA Total</t>
  </si>
  <si>
    <t>Summary</t>
  </si>
  <si>
    <t>count "A"</t>
  </si>
  <si>
    <t>LEAs Decr.</t>
  </si>
  <si>
    <t>count "P"</t>
  </si>
  <si>
    <t>LEAs Incr.</t>
  </si>
  <si>
    <t>FY 2006-07</t>
  </si>
  <si>
    <t>FY 2007-08</t>
  </si>
  <si>
    <t>FY 2008-09</t>
  </si>
  <si>
    <t>FY 2009-10</t>
  </si>
  <si>
    <t>FY 2010-11</t>
  </si>
  <si>
    <t>FY 2011-12</t>
  </si>
  <si>
    <t xml:space="preserve">              Public Schools of North Carolina</t>
  </si>
  <si>
    <t xml:space="preserve">              North Carolina Department of Public Instruction</t>
  </si>
  <si>
    <t xml:space="preserve">McDowell County     </t>
  </si>
  <si>
    <t>FY 2012-13</t>
  </si>
  <si>
    <t>LEAs Incr./NC</t>
  </si>
  <si>
    <t>FY 2013-14</t>
  </si>
  <si>
    <t>FY 14-15</t>
  </si>
  <si>
    <t>Differ</t>
  </si>
  <si>
    <t>FY 15-16</t>
  </si>
  <si>
    <t>Calculation of LEA Allotted ADM</t>
  </si>
  <si>
    <t>FY 16-17</t>
  </si>
  <si>
    <t>FY 17-18</t>
  </si>
  <si>
    <t>FY 18-19</t>
  </si>
  <si>
    <t>See Desk Procedures</t>
  </si>
  <si>
    <t>Actual Best 1 of 2 for FY 2019-20 vs Projected Best 1 of 2 for FY 2020-21</t>
  </si>
  <si>
    <t>For the Allotted ADM for FY 2020-21</t>
  </si>
  <si>
    <t>FY 19-20</t>
  </si>
  <si>
    <t xml:space="preserve">Adj Actual Best 1 of 2 for FY 2019-20 vs Adj Projected Best 1 of 2 for FY 2020-21 </t>
  </si>
  <si>
    <t>LW</t>
  </si>
  <si>
    <t xml:space="preserve"> </t>
  </si>
  <si>
    <t>Low wealth</t>
  </si>
  <si>
    <t/>
  </si>
  <si>
    <t>LW%</t>
  </si>
  <si>
    <t>HH to projection</t>
  </si>
  <si>
    <t>HH to Actual adjustment</t>
  </si>
  <si>
    <t>non LW</t>
  </si>
  <si>
    <t>#LW adjusted</t>
  </si>
  <si>
    <t xml:space="preserve"> Max # adjusted</t>
  </si>
  <si>
    <t>P</t>
  </si>
  <si>
    <t>A</t>
  </si>
  <si>
    <t>Prepared by the Division of School Business, NCDPI</t>
  </si>
  <si>
    <t>Note: does not consider transfers for new and growing charter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</si>
</sst>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  <font>
      <sz val="10"/>
      <name val="Arial"/>
      <family val="2"/>
    </font>
    <font>
      <sz val="9"/>
      <name val="COUR"/>
    </font>
    <font>
      <sz val="10"/>
      <name val="Bookman Old Style"/>
      <family val="1"/>
    </font>
    <font>
      <sz val="10"/>
      <name val="Bookman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23" fillId="0" borderId="0"/>
    <xf numFmtId="0" fontId="6" fillId="0" borderId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7" fillId="0" borderId="0"/>
    <xf numFmtId="9" fontId="26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" fontId="5" fillId="0" borderId="0" xfId="0" applyNumberFormat="1" applyFont="1"/>
    <xf numFmtId="37" fontId="0" fillId="0" borderId="0" xfId="0" applyNumberFormat="1"/>
    <xf numFmtId="0" fontId="4" fillId="0" borderId="0" xfId="0" applyFont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3" fontId="0" fillId="0" borderId="19" xfId="0" applyNumberFormat="1" applyBorder="1"/>
    <xf numFmtId="3" fontId="0" fillId="0" borderId="17" xfId="0" applyNumberFormat="1" applyBorder="1"/>
    <xf numFmtId="3" fontId="0" fillId="0" borderId="20" xfId="0" applyNumberFormat="1" applyBorder="1"/>
    <xf numFmtId="0" fontId="0" fillId="0" borderId="17" xfId="0" applyBorder="1" applyAlignment="1">
      <alignment horizontal="center"/>
    </xf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3" fontId="4" fillId="0" borderId="26" xfId="0" applyNumberFormat="1" applyFont="1" applyBorder="1"/>
    <xf numFmtId="3" fontId="4" fillId="0" borderId="27" xfId="0" applyNumberFormat="1" applyFont="1" applyBorder="1"/>
    <xf numFmtId="3" fontId="4" fillId="0" borderId="28" xfId="0" applyNumberFormat="1" applyFont="1" applyBorder="1"/>
    <xf numFmtId="37" fontId="0" fillId="0" borderId="29" xfId="0" applyNumberFormat="1" applyBorder="1"/>
    <xf numFmtId="0" fontId="0" fillId="0" borderId="10" xfId="0" applyBorder="1"/>
    <xf numFmtId="49" fontId="4" fillId="0" borderId="0" xfId="0" applyNumberFormat="1" applyFont="1" applyAlignment="1"/>
    <xf numFmtId="49" fontId="4" fillId="0" borderId="0" xfId="0" applyNumberFormat="1" applyFont="1" applyAlignment="1">
      <alignment horizontal="center"/>
    </xf>
    <xf numFmtId="0" fontId="2" fillId="0" borderId="17" xfId="0" applyFont="1" applyBorder="1"/>
    <xf numFmtId="3" fontId="0" fillId="0" borderId="0" xfId="0" applyNumberFormat="1" applyBorder="1"/>
    <xf numFmtId="37" fontId="0" fillId="0" borderId="0" xfId="0" applyNumberFormat="1" applyBorder="1"/>
    <xf numFmtId="37" fontId="0" fillId="0" borderId="30" xfId="0" applyNumberFormat="1" applyBorder="1"/>
    <xf numFmtId="37" fontId="0" fillId="0" borderId="28" xfId="0" applyNumberFormat="1" applyBorder="1"/>
    <xf numFmtId="3" fontId="2" fillId="0" borderId="26" xfId="0" applyNumberFormat="1" applyFont="1" applyBorder="1"/>
    <xf numFmtId="3" fontId="4" fillId="0" borderId="32" xfId="0" applyNumberFormat="1" applyFont="1" applyBorder="1" applyAlignment="1">
      <alignment horizontal="center" vertical="center" wrapText="1"/>
    </xf>
    <xf numFmtId="3" fontId="0" fillId="0" borderId="33" xfId="0" applyNumberFormat="1" applyBorder="1"/>
    <xf numFmtId="3" fontId="0" fillId="0" borderId="34" xfId="0" applyNumberFormat="1" applyBorder="1"/>
    <xf numFmtId="3" fontId="4" fillId="0" borderId="10" xfId="0" applyNumberFormat="1" applyFont="1" applyBorder="1"/>
    <xf numFmtId="37" fontId="0" fillId="0" borderId="20" xfId="0" applyNumberFormat="1" applyBorder="1"/>
    <xf numFmtId="0" fontId="2" fillId="0" borderId="0" xfId="0" applyFont="1"/>
    <xf numFmtId="0" fontId="1" fillId="0" borderId="0" xfId="0" applyFont="1"/>
    <xf numFmtId="3" fontId="1" fillId="0" borderId="10" xfId="0" applyNumberFormat="1" applyFont="1" applyBorder="1"/>
    <xf numFmtId="3" fontId="0" fillId="0" borderId="41" xfId="0" applyNumberFormat="1" applyBorder="1"/>
    <xf numFmtId="37" fontId="4" fillId="0" borderId="40" xfId="0" applyNumberFormat="1" applyFont="1" applyBorder="1"/>
    <xf numFmtId="37" fontId="4" fillId="0" borderId="28" xfId="0" applyNumberFormat="1" applyFont="1" applyBorder="1"/>
    <xf numFmtId="3" fontId="0" fillId="0" borderId="42" xfId="0" applyNumberFormat="1" applyBorder="1"/>
    <xf numFmtId="3" fontId="0" fillId="0" borderId="43" xfId="0" applyNumberFormat="1" applyBorder="1"/>
    <xf numFmtId="3" fontId="4" fillId="0" borderId="44" xfId="0" applyNumberFormat="1" applyFont="1" applyBorder="1"/>
    <xf numFmtId="37" fontId="0" fillId="0" borderId="20" xfId="0" applyNumberFormat="1" applyBorder="1" applyAlignment="1"/>
    <xf numFmtId="0" fontId="1" fillId="0" borderId="0" xfId="0" applyFont="1" applyAlignment="1">
      <alignment horizontal="center"/>
    </xf>
    <xf numFmtId="3" fontId="0" fillId="0" borderId="36" xfId="0" applyNumberFormat="1" applyBorder="1"/>
    <xf numFmtId="37" fontId="0" fillId="0" borderId="45" xfId="0" applyNumberFormat="1" applyBorder="1"/>
    <xf numFmtId="37" fontId="4" fillId="0" borderId="16" xfId="0" applyNumberFormat="1" applyFont="1" applyBorder="1" applyAlignment="1">
      <alignment horizontal="center" vertical="center" wrapText="1"/>
    </xf>
    <xf numFmtId="37" fontId="0" fillId="0" borderId="37" xfId="0" applyNumberFormat="1" applyBorder="1"/>
    <xf numFmtId="49" fontId="4" fillId="0" borderId="0" xfId="0" applyNumberFormat="1" applyFont="1" applyAlignment="1">
      <alignment horizontal="left"/>
    </xf>
    <xf numFmtId="164" fontId="0" fillId="0" borderId="0" xfId="28" applyNumberFormat="1" applyFont="1"/>
    <xf numFmtId="164" fontId="4" fillId="0" borderId="0" xfId="28" applyNumberFormat="1" applyFont="1"/>
    <xf numFmtId="164" fontId="4" fillId="0" borderId="0" xfId="28" applyNumberFormat="1" applyFont="1" applyAlignment="1">
      <alignment wrapText="1"/>
    </xf>
    <xf numFmtId="0" fontId="0" fillId="0" borderId="0" xfId="0" applyFill="1"/>
    <xf numFmtId="0" fontId="4" fillId="0" borderId="22" xfId="0" applyFont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  <xf numFmtId="164" fontId="4" fillId="0" borderId="22" xfId="28" applyNumberFormat="1" applyFont="1" applyBorder="1" applyAlignment="1">
      <alignment wrapText="1"/>
    </xf>
    <xf numFmtId="164" fontId="0" fillId="0" borderId="32" xfId="28" applyNumberFormat="1" applyFont="1" applyBorder="1"/>
    <xf numFmtId="164" fontId="4" fillId="0" borderId="28" xfId="28" applyNumberFormat="1" applyFont="1" applyBorder="1"/>
    <xf numFmtId="3" fontId="0" fillId="0" borderId="18" xfId="0" applyNumberFormat="1" applyBorder="1"/>
    <xf numFmtId="3" fontId="0" fillId="0" borderId="35" xfId="0" applyNumberFormat="1" applyBorder="1"/>
    <xf numFmtId="0" fontId="0" fillId="0" borderId="43" xfId="0" applyBorder="1" applyAlignment="1">
      <alignment horizontal="center"/>
    </xf>
    <xf numFmtId="0" fontId="0" fillId="0" borderId="34" xfId="0" applyFill="1" applyBorder="1"/>
    <xf numFmtId="10" fontId="28" fillId="0" borderId="17" xfId="50" applyNumberFormat="1" applyFont="1" applyFill="1" applyBorder="1"/>
    <xf numFmtId="164" fontId="0" fillId="0" borderId="34" xfId="28" applyNumberFormat="1" applyFont="1" applyBorder="1"/>
    <xf numFmtId="164" fontId="0" fillId="0" borderId="17" xfId="28" applyNumberFormat="1" applyFont="1" applyBorder="1"/>
    <xf numFmtId="164" fontId="0" fillId="0" borderId="46" xfId="28" applyNumberFormat="1" applyFont="1" applyBorder="1"/>
    <xf numFmtId="3" fontId="1" fillId="0" borderId="0" xfId="0" applyNumberFormat="1" applyFont="1"/>
    <xf numFmtId="0" fontId="4" fillId="0" borderId="0" xfId="0" applyFont="1" applyAlignment="1"/>
    <xf numFmtId="0" fontId="4" fillId="0" borderId="0" xfId="0" applyFont="1" applyFill="1" applyAlignment="1"/>
    <xf numFmtId="164" fontId="4" fillId="0" borderId="0" xfId="28" applyNumberFormat="1" applyFont="1" applyAlignment="1"/>
    <xf numFmtId="164" fontId="4" fillId="0" borderId="47" xfId="28" applyNumberFormat="1" applyFont="1" applyFill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3" fontId="4" fillId="0" borderId="39" xfId="0" applyNumberFormat="1" applyFont="1" applyBorder="1" applyAlignment="1">
      <alignment horizontal="center" vertical="center" wrapText="1"/>
    </xf>
    <xf numFmtId="3" fontId="4" fillId="0" borderId="38" xfId="0" applyNumberFormat="1" applyFont="1" applyBorder="1" applyAlignment="1">
      <alignment horizontal="center" vertical="center" wrapText="1"/>
    </xf>
    <xf numFmtId="3" fontId="4" fillId="0" borderId="36" xfId="0" applyNumberFormat="1" applyFont="1" applyBorder="1" applyAlignment="1">
      <alignment horizontal="center" vertical="center" wrapText="1"/>
    </xf>
    <xf numFmtId="3" fontId="4" fillId="0" borderId="37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3" xfId="48" xr:uid="{219F96FA-51DB-453F-A008-15D8B20C4DA5}"/>
    <cellStyle name="Currency 2" xfId="30" xr:uid="{00000000-0005-0000-0000-00001D000000}"/>
    <cellStyle name="Currency 3" xfId="49" xr:uid="{E1765AA8-AEF3-412B-8617-06C980BA755A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7" xr:uid="{9BED91A1-F0B1-40A8-962C-D713634D0120}"/>
    <cellStyle name="Normal 9" xfId="41" xr:uid="{00000000-0005-0000-0000-000029000000}"/>
    <cellStyle name="Normal_Low Wealth G" xfId="50" xr:uid="{F9CB6A80-16CC-4973-975A-239609540573}"/>
    <cellStyle name="Note" xfId="42" builtinId="10" customBuiltin="1"/>
    <cellStyle name="Output" xfId="43" builtinId="21" customBuiltin="1"/>
    <cellStyle name="Percent 2" xfId="51" xr:uid="{FF667FB2-9EB5-4ED5-9EBE-670F33580689}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0</xdr:rowOff>
    </xdr:from>
    <xdr:to>
      <xdr:col>33</xdr:col>
      <xdr:colOff>466725</xdr:colOff>
      <xdr:row>1</xdr:row>
      <xdr:rowOff>0</xdr:rowOff>
    </xdr:to>
    <xdr:sp macro="" textlink="">
      <xdr:nvSpPr>
        <xdr:cNvPr id="1106" name="Line 7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>
          <a:spLocks noChangeShapeType="1"/>
        </xdr:cNvSpPr>
      </xdr:nvSpPr>
      <xdr:spPr bwMode="auto">
        <a:xfrm flipV="1">
          <a:off x="523875" y="200025"/>
          <a:ext cx="1620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1</xdr:col>
          <xdr:colOff>95250</xdr:colOff>
          <xdr:row>2</xdr:row>
          <xdr:rowOff>69850</xdr:rowOff>
        </xdr:to>
        <xdr:sp macro="" textlink="">
          <xdr:nvSpPr>
            <xdr:cNvPr id="1032" name="Picture 3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6294" name="Line 1">
          <a:extLst>
            <a:ext uri="{FF2B5EF4-FFF2-40B4-BE49-F238E27FC236}">
              <a16:creationId xmlns:a16="http://schemas.microsoft.com/office/drawing/2014/main" id="{00000000-0008-0000-0200-000096180000}"/>
            </a:ext>
          </a:extLst>
        </xdr:cNvPr>
        <xdr:cNvSpPr>
          <a:spLocks noChangeShapeType="1"/>
        </xdr:cNvSpPr>
      </xdr:nvSpPr>
      <xdr:spPr bwMode="auto">
        <a:xfrm>
          <a:off x="9525" y="1581150"/>
          <a:ext cx="48672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en-US"/>
            <a:t>-</a:t>
          </a:r>
        </a:p>
      </xdr:txBody>
    </xdr:sp>
    <xdr:clientData/>
  </xdr:twoCellAnchor>
  <xdr:twoCellAnchor>
    <xdr:from>
      <xdr:col>1</xdr:col>
      <xdr:colOff>95250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295" name="Line 2">
          <a:extLst>
            <a:ext uri="{FF2B5EF4-FFF2-40B4-BE49-F238E27FC236}">
              <a16:creationId xmlns:a16="http://schemas.microsoft.com/office/drawing/2014/main" id="{00000000-0008-0000-0200-000097180000}"/>
            </a:ext>
          </a:extLst>
        </xdr:cNvPr>
        <xdr:cNvSpPr>
          <a:spLocks noChangeShapeType="1"/>
        </xdr:cNvSpPr>
      </xdr:nvSpPr>
      <xdr:spPr bwMode="auto">
        <a:xfrm flipV="1">
          <a:off x="523875" y="200025"/>
          <a:ext cx="3714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1</xdr:col>
          <xdr:colOff>50800</xdr:colOff>
          <xdr:row>2</xdr:row>
          <xdr:rowOff>12700</xdr:rowOff>
        </xdr:to>
        <xdr:sp macro="" textlink="">
          <xdr:nvSpPr>
            <xdr:cNvPr id="6147" name="Picture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A5"/>
  <sheetViews>
    <sheetView workbookViewId="0">
      <selection activeCell="A6" sqref="A6"/>
    </sheetView>
  </sheetViews>
  <sheetFormatPr defaultRowHeight="12.5"/>
  <sheetData>
    <row r="1" spans="1:1">
      <c r="A1" s="43" t="s">
        <v>263</v>
      </c>
    </row>
    <row r="2" spans="1:1">
      <c r="A2" t="s">
        <v>267</v>
      </c>
    </row>
    <row r="5" spans="1:1">
      <c r="A5" s="44" t="s">
        <v>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AJ133"/>
  <sheetViews>
    <sheetView workbookViewId="0">
      <selection activeCell="E9" sqref="E9"/>
    </sheetView>
  </sheetViews>
  <sheetFormatPr defaultRowHeight="12.5"/>
  <cols>
    <col min="1" max="1" width="6.453125" style="1" customWidth="1"/>
    <col min="2" max="2" width="18.453125" customWidth="1"/>
    <col min="3" max="3" width="7.453125" customWidth="1"/>
    <col min="4" max="4" width="9.81640625" style="2" customWidth="1"/>
    <col min="5" max="5" width="11" style="2" customWidth="1"/>
    <col min="6" max="20" width="9.1796875" style="2"/>
    <col min="21" max="21" width="12.1796875" style="2" customWidth="1"/>
    <col min="22" max="22" width="9.1796875" style="2"/>
    <col min="23" max="23" width="11.26953125" style="2" customWidth="1"/>
    <col min="24" max="24" width="9.1796875" style="2"/>
    <col min="25" max="25" width="10.7265625" style="2" customWidth="1"/>
    <col min="26" max="26" width="8.26953125" style="2" customWidth="1"/>
    <col min="27" max="27" width="10.7265625" style="2" customWidth="1"/>
    <col min="28" max="28" width="8.26953125" style="2" customWidth="1"/>
    <col min="29" max="29" width="10.453125" style="2" customWidth="1"/>
    <col min="30" max="30" width="9.1796875" style="4"/>
    <col min="31" max="31" width="10" style="4" customWidth="1"/>
    <col min="32" max="32" width="7.54296875" style="4" customWidth="1"/>
    <col min="33" max="33" width="9.81640625" style="4" customWidth="1"/>
    <col min="34" max="34" width="7.453125" style="4" customWidth="1"/>
  </cols>
  <sheetData>
    <row r="1" spans="1:36" ht="15.5">
      <c r="A1" s="3" t="s">
        <v>254</v>
      </c>
    </row>
    <row r="2" spans="1:36" ht="15.5">
      <c r="A2" s="3" t="s">
        <v>255</v>
      </c>
    </row>
    <row r="4" spans="1:36" s="5" customFormat="1" ht="13">
      <c r="A4" s="58" t="s">
        <v>268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30"/>
      <c r="X4" s="30"/>
      <c r="Y4" s="31"/>
      <c r="Z4" s="31"/>
      <c r="AA4" s="31"/>
      <c r="AB4" s="31"/>
      <c r="AC4" s="31"/>
      <c r="AD4" s="31"/>
      <c r="AE4" s="30"/>
      <c r="AF4" s="30"/>
      <c r="AG4" s="30"/>
      <c r="AH4" s="30"/>
    </row>
    <row r="5" spans="1:36" s="5" customFormat="1" ht="13">
      <c r="A5" s="30" t="s">
        <v>269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1"/>
      <c r="Z5" s="31"/>
      <c r="AA5" s="31"/>
      <c r="AB5" s="31"/>
      <c r="AC5" s="31"/>
      <c r="AD5" s="31"/>
      <c r="AE5" s="30"/>
      <c r="AF5" s="30"/>
      <c r="AG5" s="30"/>
      <c r="AH5" s="30"/>
    </row>
    <row r="6" spans="1:36" ht="13" thickBot="1">
      <c r="B6" s="1"/>
      <c r="C6" s="1"/>
      <c r="M6" s="33"/>
      <c r="N6" s="46"/>
    </row>
    <row r="7" spans="1:36" ht="12.75" customHeight="1">
      <c r="A7" s="87" t="s">
        <v>119</v>
      </c>
      <c r="B7" s="6" t="s">
        <v>120</v>
      </c>
      <c r="C7" s="7" t="s">
        <v>121</v>
      </c>
      <c r="D7" s="85" t="s">
        <v>122</v>
      </c>
      <c r="E7" s="89"/>
      <c r="F7" s="86"/>
      <c r="G7" s="83" t="s">
        <v>270</v>
      </c>
      <c r="H7" s="84"/>
      <c r="I7" s="83" t="s">
        <v>266</v>
      </c>
      <c r="J7" s="84"/>
      <c r="K7" s="83" t="s">
        <v>265</v>
      </c>
      <c r="L7" s="84"/>
      <c r="M7" s="83" t="s">
        <v>264</v>
      </c>
      <c r="N7" s="84"/>
      <c r="O7" s="90" t="s">
        <v>262</v>
      </c>
      <c r="P7" s="84"/>
      <c r="Q7" s="90" t="s">
        <v>260</v>
      </c>
      <c r="R7" s="84"/>
      <c r="S7" s="85" t="s">
        <v>259</v>
      </c>
      <c r="T7" s="86"/>
      <c r="U7" s="85" t="s">
        <v>257</v>
      </c>
      <c r="V7" s="86"/>
      <c r="W7" s="85" t="s">
        <v>253</v>
      </c>
      <c r="X7" s="86"/>
      <c r="Y7" s="85" t="s">
        <v>252</v>
      </c>
      <c r="Z7" s="86"/>
      <c r="AA7" s="85" t="s">
        <v>251</v>
      </c>
      <c r="AB7" s="86"/>
      <c r="AC7" s="85" t="s">
        <v>250</v>
      </c>
      <c r="AD7" s="86"/>
      <c r="AE7" s="85" t="s">
        <v>249</v>
      </c>
      <c r="AF7" s="86"/>
      <c r="AG7" s="85" t="s">
        <v>248</v>
      </c>
      <c r="AH7" s="86"/>
    </row>
    <row r="8" spans="1:36" ht="13.5" thickBot="1">
      <c r="A8" s="88"/>
      <c r="B8" s="8" t="s">
        <v>123</v>
      </c>
      <c r="C8" s="9" t="s">
        <v>124</v>
      </c>
      <c r="D8" s="10" t="s">
        <v>125</v>
      </c>
      <c r="E8" s="11" t="s">
        <v>126</v>
      </c>
      <c r="F8" s="12" t="s">
        <v>127</v>
      </c>
      <c r="G8" s="10" t="s">
        <v>127</v>
      </c>
      <c r="H8" s="38" t="s">
        <v>261</v>
      </c>
      <c r="I8" s="10" t="s">
        <v>127</v>
      </c>
      <c r="J8" s="56" t="s">
        <v>261</v>
      </c>
      <c r="K8" s="10" t="s">
        <v>127</v>
      </c>
      <c r="L8" s="12" t="s">
        <v>261</v>
      </c>
      <c r="M8" s="10" t="s">
        <v>127</v>
      </c>
      <c r="N8" s="12" t="s">
        <v>261</v>
      </c>
      <c r="O8" s="38" t="s">
        <v>127</v>
      </c>
      <c r="P8" s="12" t="s">
        <v>261</v>
      </c>
      <c r="Q8" s="38" t="s">
        <v>127</v>
      </c>
      <c r="R8" s="12" t="s">
        <v>261</v>
      </c>
      <c r="S8" s="10" t="s">
        <v>127</v>
      </c>
      <c r="T8" s="12" t="s">
        <v>128</v>
      </c>
      <c r="U8" s="10" t="s">
        <v>127</v>
      </c>
      <c r="V8" s="12" t="s">
        <v>128</v>
      </c>
      <c r="W8" s="10" t="s">
        <v>127</v>
      </c>
      <c r="X8" s="12" t="s">
        <v>128</v>
      </c>
      <c r="Y8" s="10" t="s">
        <v>127</v>
      </c>
      <c r="Z8" s="12" t="s">
        <v>128</v>
      </c>
      <c r="AA8" s="10" t="s">
        <v>127</v>
      </c>
      <c r="AB8" s="12" t="s">
        <v>128</v>
      </c>
      <c r="AC8" s="10" t="s">
        <v>127</v>
      </c>
      <c r="AD8" s="12" t="s">
        <v>128</v>
      </c>
      <c r="AE8" s="10" t="s">
        <v>127</v>
      </c>
      <c r="AF8" s="12" t="s">
        <v>128</v>
      </c>
      <c r="AG8" s="10" t="s">
        <v>127</v>
      </c>
      <c r="AH8" s="12" t="s">
        <v>128</v>
      </c>
    </row>
    <row r="9" spans="1:36">
      <c r="A9" s="13" t="s">
        <v>0</v>
      </c>
      <c r="B9" s="14" t="s">
        <v>129</v>
      </c>
      <c r="C9" s="15" t="str">
        <f>IF(D9&gt;E9,"A","P")</f>
        <v>P</v>
      </c>
      <c r="D9" s="16">
        <v>22931</v>
      </c>
      <c r="E9" s="17">
        <v>23046</v>
      </c>
      <c r="F9" s="18">
        <f>IF(E9&gt;D9,E9,D9)</f>
        <v>23046</v>
      </c>
      <c r="G9" s="54">
        <v>22809</v>
      </c>
      <c r="H9" s="57">
        <f>F9-G9</f>
        <v>237</v>
      </c>
      <c r="I9" s="54">
        <v>23019</v>
      </c>
      <c r="J9" s="55">
        <f>G9-I9</f>
        <v>-210</v>
      </c>
      <c r="K9" s="49">
        <v>22708</v>
      </c>
      <c r="L9" s="42">
        <f>I9-K9</f>
        <v>311</v>
      </c>
      <c r="M9" s="39">
        <v>22764</v>
      </c>
      <c r="N9" s="42">
        <f>K9-M9</f>
        <v>-56</v>
      </c>
      <c r="O9" s="39">
        <v>22724</v>
      </c>
      <c r="P9" s="42">
        <f>M9-O9</f>
        <v>40</v>
      </c>
      <c r="Q9" s="39">
        <v>22706</v>
      </c>
      <c r="R9" s="42">
        <f>O9-Q9</f>
        <v>18</v>
      </c>
      <c r="S9" s="16">
        <v>22690</v>
      </c>
      <c r="T9" s="35">
        <f>Q9-S9</f>
        <v>16</v>
      </c>
      <c r="U9" s="16">
        <v>22423</v>
      </c>
      <c r="V9" s="35">
        <f>S9-U9</f>
        <v>267</v>
      </c>
      <c r="W9" s="16">
        <v>22531</v>
      </c>
      <c r="X9" s="35">
        <f>U9-W9</f>
        <v>-108</v>
      </c>
      <c r="Y9" s="16">
        <v>22451</v>
      </c>
      <c r="Z9" s="35">
        <f t="shared" ref="Z9:Z40" si="0">W9-Y9</f>
        <v>80</v>
      </c>
      <c r="AA9" s="16">
        <v>22384</v>
      </c>
      <c r="AB9" s="35">
        <f>Y9-AA9</f>
        <v>67</v>
      </c>
      <c r="AC9" s="16">
        <v>22762</v>
      </c>
      <c r="AD9" s="35">
        <f>AA9-AC9</f>
        <v>-378</v>
      </c>
      <c r="AE9" s="16">
        <v>22739</v>
      </c>
      <c r="AF9" s="35">
        <f>AC9-AE9</f>
        <v>23</v>
      </c>
      <c r="AG9" s="16">
        <v>22134</v>
      </c>
      <c r="AH9" s="35">
        <f t="shared" ref="AH9:AH72" si="1">+AE9-AG9</f>
        <v>605</v>
      </c>
      <c r="AJ9" s="2"/>
    </row>
    <row r="10" spans="1:36">
      <c r="A10" s="13" t="s">
        <v>1</v>
      </c>
      <c r="B10" s="14" t="s">
        <v>130</v>
      </c>
      <c r="C10" s="15" t="str">
        <f t="shared" ref="C10:C73" si="2">IF(D10&gt;E10,"A","P")</f>
        <v>A</v>
      </c>
      <c r="D10" s="16">
        <v>4757</v>
      </c>
      <c r="E10" s="17">
        <v>4667</v>
      </c>
      <c r="F10" s="18">
        <f t="shared" ref="F10:F73" si="3">IF(E10&gt;D10,E10,D10)</f>
        <v>4757</v>
      </c>
      <c r="G10" s="16">
        <v>4812</v>
      </c>
      <c r="H10" s="42">
        <f t="shared" ref="H10:H73" si="4">F10-G10</f>
        <v>-55</v>
      </c>
      <c r="I10" s="16">
        <v>4960</v>
      </c>
      <c r="J10" s="42">
        <f t="shared" ref="J10:J73" si="5">F10-I10</f>
        <v>-203</v>
      </c>
      <c r="K10" s="49">
        <v>4932</v>
      </c>
      <c r="L10" s="42">
        <f t="shared" ref="L10:L73" si="6">I10-K10</f>
        <v>28</v>
      </c>
      <c r="M10" s="39">
        <v>4992</v>
      </c>
      <c r="N10" s="42">
        <f t="shared" ref="N10:N73" si="7">K10-M10</f>
        <v>-60</v>
      </c>
      <c r="O10" s="39">
        <v>5175</v>
      </c>
      <c r="P10" s="42">
        <f t="shared" ref="P10:P73" si="8">M10-O10</f>
        <v>-183</v>
      </c>
      <c r="Q10" s="39">
        <v>5310</v>
      </c>
      <c r="R10" s="42">
        <f t="shared" ref="R10:R73" si="9">O10-Q10</f>
        <v>-135</v>
      </c>
      <c r="S10" s="16">
        <v>5374</v>
      </c>
      <c r="T10" s="35">
        <f t="shared" ref="T10:T73" si="10">Q10-S10</f>
        <v>-64</v>
      </c>
      <c r="U10" s="16">
        <v>5458</v>
      </c>
      <c r="V10" s="35">
        <f t="shared" ref="V10:V41" si="11">F10-U10</f>
        <v>-701</v>
      </c>
      <c r="W10" s="16">
        <v>5507</v>
      </c>
      <c r="X10" s="35">
        <f t="shared" ref="X10:X73" si="12">U10-W10</f>
        <v>-49</v>
      </c>
      <c r="Y10" s="16">
        <v>5540</v>
      </c>
      <c r="Z10" s="35">
        <f t="shared" si="0"/>
        <v>-33</v>
      </c>
      <c r="AA10" s="16">
        <v>5585</v>
      </c>
      <c r="AB10" s="35">
        <f t="shared" ref="AB10:AB73" si="13">Y10-AA10</f>
        <v>-45</v>
      </c>
      <c r="AC10" s="16">
        <v>5656</v>
      </c>
      <c r="AD10" s="35">
        <f t="shared" ref="AD10:AD73" si="14">AA10-AC10</f>
        <v>-71</v>
      </c>
      <c r="AE10" s="16">
        <v>5694</v>
      </c>
      <c r="AF10" s="35">
        <f t="shared" ref="AF10:AF73" si="15">AC10-AE10</f>
        <v>-38</v>
      </c>
      <c r="AG10" s="16">
        <v>5767</v>
      </c>
      <c r="AH10" s="35">
        <f t="shared" si="1"/>
        <v>-73</v>
      </c>
      <c r="AJ10" s="2"/>
    </row>
    <row r="11" spans="1:36">
      <c r="A11" s="13" t="s">
        <v>2</v>
      </c>
      <c r="B11" s="14" t="s">
        <v>131</v>
      </c>
      <c r="C11" s="15" t="str">
        <f t="shared" si="2"/>
        <v>P</v>
      </c>
      <c r="D11" s="16">
        <v>1378</v>
      </c>
      <c r="E11" s="17">
        <v>1410</v>
      </c>
      <c r="F11" s="18">
        <f t="shared" si="3"/>
        <v>1410</v>
      </c>
      <c r="G11" s="16">
        <v>1347</v>
      </c>
      <c r="H11" s="42">
        <f t="shared" si="4"/>
        <v>63</v>
      </c>
      <c r="I11" s="16">
        <v>1362</v>
      </c>
      <c r="J11" s="42">
        <f t="shared" si="5"/>
        <v>48</v>
      </c>
      <c r="K11" s="49">
        <v>1359</v>
      </c>
      <c r="L11" s="42">
        <f t="shared" si="6"/>
        <v>3</v>
      </c>
      <c r="M11" s="39">
        <v>1410</v>
      </c>
      <c r="N11" s="42">
        <f t="shared" si="7"/>
        <v>-51</v>
      </c>
      <c r="O11" s="39">
        <v>1442</v>
      </c>
      <c r="P11" s="42">
        <f t="shared" si="8"/>
        <v>-32</v>
      </c>
      <c r="Q11" s="39">
        <v>1456</v>
      </c>
      <c r="R11" s="42">
        <f t="shared" si="9"/>
        <v>-14</v>
      </c>
      <c r="S11" s="16">
        <v>1397</v>
      </c>
      <c r="T11" s="35">
        <f t="shared" si="10"/>
        <v>59</v>
      </c>
      <c r="U11" s="16">
        <v>1446</v>
      </c>
      <c r="V11" s="35">
        <f t="shared" si="11"/>
        <v>-36</v>
      </c>
      <c r="W11" s="16">
        <v>1455</v>
      </c>
      <c r="X11" s="35">
        <f t="shared" si="12"/>
        <v>-9</v>
      </c>
      <c r="Y11" s="16">
        <v>1506</v>
      </c>
      <c r="Z11" s="35">
        <f t="shared" si="0"/>
        <v>-51</v>
      </c>
      <c r="AA11" s="16">
        <v>1542</v>
      </c>
      <c r="AB11" s="35">
        <f t="shared" si="13"/>
        <v>-36</v>
      </c>
      <c r="AC11" s="16">
        <v>1587</v>
      </c>
      <c r="AD11" s="35">
        <f t="shared" si="14"/>
        <v>-45</v>
      </c>
      <c r="AE11" s="16">
        <v>1591</v>
      </c>
      <c r="AF11" s="35">
        <f t="shared" si="15"/>
        <v>-4</v>
      </c>
      <c r="AG11" s="16">
        <v>1551</v>
      </c>
      <c r="AH11" s="35">
        <f t="shared" si="1"/>
        <v>40</v>
      </c>
      <c r="AJ11" s="2"/>
    </row>
    <row r="12" spans="1:36">
      <c r="A12" s="13" t="s">
        <v>3</v>
      </c>
      <c r="B12" s="14" t="s">
        <v>132</v>
      </c>
      <c r="C12" s="15" t="str">
        <f t="shared" si="2"/>
        <v>A</v>
      </c>
      <c r="D12" s="16">
        <v>3147</v>
      </c>
      <c r="E12" s="17">
        <v>3069</v>
      </c>
      <c r="F12" s="18">
        <f t="shared" si="3"/>
        <v>3147</v>
      </c>
      <c r="G12" s="16">
        <v>3184</v>
      </c>
      <c r="H12" s="42">
        <f t="shared" si="4"/>
        <v>-37</v>
      </c>
      <c r="I12" s="16">
        <v>3382</v>
      </c>
      <c r="J12" s="42">
        <f t="shared" si="5"/>
        <v>-235</v>
      </c>
      <c r="K12" s="49">
        <v>3339</v>
      </c>
      <c r="L12" s="42">
        <f t="shared" si="6"/>
        <v>43</v>
      </c>
      <c r="M12" s="39">
        <v>3445</v>
      </c>
      <c r="N12" s="42">
        <f t="shared" si="7"/>
        <v>-106</v>
      </c>
      <c r="O12" s="39">
        <v>3526</v>
      </c>
      <c r="P12" s="42">
        <f t="shared" si="8"/>
        <v>-81</v>
      </c>
      <c r="Q12" s="39">
        <v>3609</v>
      </c>
      <c r="R12" s="42">
        <f t="shared" si="9"/>
        <v>-83</v>
      </c>
      <c r="S12" s="16">
        <v>3673</v>
      </c>
      <c r="T12" s="35">
        <f t="shared" si="10"/>
        <v>-64</v>
      </c>
      <c r="U12" s="16">
        <v>3744</v>
      </c>
      <c r="V12" s="35">
        <f t="shared" si="11"/>
        <v>-597</v>
      </c>
      <c r="W12" s="16">
        <v>3810</v>
      </c>
      <c r="X12" s="35">
        <f t="shared" si="12"/>
        <v>-66</v>
      </c>
      <c r="Y12" s="16">
        <v>3842</v>
      </c>
      <c r="Z12" s="35">
        <f t="shared" si="0"/>
        <v>-32</v>
      </c>
      <c r="AA12" s="16">
        <v>3908</v>
      </c>
      <c r="AB12" s="35">
        <f t="shared" si="13"/>
        <v>-66</v>
      </c>
      <c r="AC12" s="16">
        <v>4058</v>
      </c>
      <c r="AD12" s="35">
        <f t="shared" si="14"/>
        <v>-150</v>
      </c>
      <c r="AE12" s="16">
        <v>4183</v>
      </c>
      <c r="AF12" s="35">
        <f t="shared" si="15"/>
        <v>-125</v>
      </c>
      <c r="AG12" s="16">
        <v>4220</v>
      </c>
      <c r="AH12" s="35">
        <f t="shared" si="1"/>
        <v>-37</v>
      </c>
      <c r="AJ12" s="2"/>
    </row>
    <row r="13" spans="1:36">
      <c r="A13" s="13" t="s">
        <v>4</v>
      </c>
      <c r="B13" s="14" t="s">
        <v>133</v>
      </c>
      <c r="C13" s="15" t="str">
        <f t="shared" si="2"/>
        <v>A</v>
      </c>
      <c r="D13" s="16">
        <v>2936</v>
      </c>
      <c r="E13" s="17">
        <v>2906</v>
      </c>
      <c r="F13" s="18">
        <f t="shared" si="3"/>
        <v>2936</v>
      </c>
      <c r="G13" s="16">
        <v>2980</v>
      </c>
      <c r="H13" s="42">
        <f t="shared" si="4"/>
        <v>-44</v>
      </c>
      <c r="I13" s="16">
        <v>2986</v>
      </c>
      <c r="J13" s="42">
        <f t="shared" si="5"/>
        <v>-50</v>
      </c>
      <c r="K13" s="49">
        <v>3024</v>
      </c>
      <c r="L13" s="42">
        <f t="shared" si="6"/>
        <v>-38</v>
      </c>
      <c r="M13" s="39">
        <v>3110</v>
      </c>
      <c r="N13" s="42">
        <f t="shared" si="7"/>
        <v>-86</v>
      </c>
      <c r="O13" s="39">
        <v>3151</v>
      </c>
      <c r="P13" s="42">
        <f t="shared" si="8"/>
        <v>-41</v>
      </c>
      <c r="Q13" s="39">
        <v>3187</v>
      </c>
      <c r="R13" s="42">
        <f t="shared" si="9"/>
        <v>-36</v>
      </c>
      <c r="S13" s="16">
        <v>3196</v>
      </c>
      <c r="T13" s="35">
        <f t="shared" si="10"/>
        <v>-9</v>
      </c>
      <c r="U13" s="16">
        <v>3139</v>
      </c>
      <c r="V13" s="35">
        <f t="shared" si="11"/>
        <v>-203</v>
      </c>
      <c r="W13" s="16">
        <v>3205</v>
      </c>
      <c r="X13" s="35">
        <f t="shared" si="12"/>
        <v>-66</v>
      </c>
      <c r="Y13" s="16">
        <v>3263</v>
      </c>
      <c r="Z13" s="35">
        <f t="shared" si="0"/>
        <v>-58</v>
      </c>
      <c r="AA13" s="16">
        <v>3214</v>
      </c>
      <c r="AB13" s="35">
        <f t="shared" si="13"/>
        <v>49</v>
      </c>
      <c r="AC13" s="16">
        <v>3295</v>
      </c>
      <c r="AD13" s="35">
        <f t="shared" si="14"/>
        <v>-81</v>
      </c>
      <c r="AE13" s="16">
        <v>3316</v>
      </c>
      <c r="AF13" s="35">
        <f t="shared" si="15"/>
        <v>-21</v>
      </c>
      <c r="AG13" s="16">
        <v>3313</v>
      </c>
      <c r="AH13" s="35">
        <f t="shared" si="1"/>
        <v>3</v>
      </c>
      <c r="AJ13" s="2"/>
    </row>
    <row r="14" spans="1:36">
      <c r="A14" s="13" t="s">
        <v>5</v>
      </c>
      <c r="B14" s="14" t="s">
        <v>134</v>
      </c>
      <c r="C14" s="15" t="str">
        <f t="shared" si="2"/>
        <v>A</v>
      </c>
      <c r="D14" s="16">
        <v>1898</v>
      </c>
      <c r="E14" s="17">
        <v>1869</v>
      </c>
      <c r="F14" s="18">
        <f t="shared" si="3"/>
        <v>1898</v>
      </c>
      <c r="G14" s="16">
        <v>1926</v>
      </c>
      <c r="H14" s="42">
        <f t="shared" si="4"/>
        <v>-28</v>
      </c>
      <c r="I14" s="16">
        <v>1972</v>
      </c>
      <c r="J14" s="42">
        <f t="shared" si="5"/>
        <v>-74</v>
      </c>
      <c r="K14" s="49">
        <v>2034</v>
      </c>
      <c r="L14" s="42">
        <f t="shared" si="6"/>
        <v>-62</v>
      </c>
      <c r="M14" s="39">
        <v>2099</v>
      </c>
      <c r="N14" s="42">
        <f t="shared" si="7"/>
        <v>-65</v>
      </c>
      <c r="O14" s="39">
        <v>2114</v>
      </c>
      <c r="P14" s="42">
        <f t="shared" si="8"/>
        <v>-15</v>
      </c>
      <c r="Q14" s="39">
        <v>2164</v>
      </c>
      <c r="R14" s="42">
        <f t="shared" si="9"/>
        <v>-50</v>
      </c>
      <c r="S14" s="16">
        <v>2164</v>
      </c>
      <c r="T14" s="35">
        <f t="shared" si="10"/>
        <v>0</v>
      </c>
      <c r="U14" s="16">
        <v>2141</v>
      </c>
      <c r="V14" s="35">
        <f t="shared" si="11"/>
        <v>-243</v>
      </c>
      <c r="W14" s="16">
        <v>2141</v>
      </c>
      <c r="X14" s="35">
        <f t="shared" si="12"/>
        <v>0</v>
      </c>
      <c r="Y14" s="16">
        <v>2230</v>
      </c>
      <c r="Z14" s="35">
        <f t="shared" si="0"/>
        <v>-89</v>
      </c>
      <c r="AA14" s="16">
        <v>2228</v>
      </c>
      <c r="AB14" s="35">
        <f t="shared" si="13"/>
        <v>2</v>
      </c>
      <c r="AC14" s="16">
        <v>2241</v>
      </c>
      <c r="AD14" s="35">
        <f t="shared" si="14"/>
        <v>-13</v>
      </c>
      <c r="AE14" s="16">
        <v>2322</v>
      </c>
      <c r="AF14" s="35">
        <f t="shared" si="15"/>
        <v>-81</v>
      </c>
      <c r="AG14" s="16">
        <v>2293</v>
      </c>
      <c r="AH14" s="35">
        <f t="shared" si="1"/>
        <v>29</v>
      </c>
      <c r="AJ14" s="2"/>
    </row>
    <row r="15" spans="1:36">
      <c r="A15" s="13" t="s">
        <v>6</v>
      </c>
      <c r="B15" s="14" t="s">
        <v>135</v>
      </c>
      <c r="C15" s="15" t="str">
        <f t="shared" si="2"/>
        <v>A</v>
      </c>
      <c r="D15" s="16">
        <v>6351</v>
      </c>
      <c r="E15" s="17">
        <v>6238</v>
      </c>
      <c r="F15" s="18">
        <f t="shared" si="3"/>
        <v>6351</v>
      </c>
      <c r="G15" s="16">
        <v>6501</v>
      </c>
      <c r="H15" s="42">
        <f t="shared" si="4"/>
        <v>-150</v>
      </c>
      <c r="I15" s="16">
        <v>6661</v>
      </c>
      <c r="J15" s="42">
        <f t="shared" si="5"/>
        <v>-310</v>
      </c>
      <c r="K15" s="49">
        <v>6832</v>
      </c>
      <c r="L15" s="42">
        <f t="shared" si="6"/>
        <v>-171</v>
      </c>
      <c r="M15" s="39">
        <v>6940</v>
      </c>
      <c r="N15" s="42">
        <f t="shared" si="7"/>
        <v>-108</v>
      </c>
      <c r="O15" s="39">
        <v>7027</v>
      </c>
      <c r="P15" s="42">
        <f t="shared" si="8"/>
        <v>-87</v>
      </c>
      <c r="Q15" s="39">
        <v>7038</v>
      </c>
      <c r="R15" s="42">
        <f t="shared" si="9"/>
        <v>-11</v>
      </c>
      <c r="S15" s="16">
        <v>7039</v>
      </c>
      <c r="T15" s="35">
        <f t="shared" si="10"/>
        <v>-1</v>
      </c>
      <c r="U15" s="16">
        <v>6940</v>
      </c>
      <c r="V15" s="35">
        <f t="shared" si="11"/>
        <v>-589</v>
      </c>
      <c r="W15" s="16">
        <v>7018</v>
      </c>
      <c r="X15" s="35">
        <f t="shared" si="12"/>
        <v>-78</v>
      </c>
      <c r="Y15" s="16">
        <v>7128</v>
      </c>
      <c r="Z15" s="35">
        <f t="shared" si="0"/>
        <v>-110</v>
      </c>
      <c r="AA15" s="16">
        <v>7183</v>
      </c>
      <c r="AB15" s="35">
        <f t="shared" si="13"/>
        <v>-55</v>
      </c>
      <c r="AC15" s="16">
        <v>7196</v>
      </c>
      <c r="AD15" s="35">
        <f t="shared" si="14"/>
        <v>-13</v>
      </c>
      <c r="AE15" s="16">
        <v>7109</v>
      </c>
      <c r="AF15" s="35">
        <f t="shared" si="15"/>
        <v>87</v>
      </c>
      <c r="AG15" s="16">
        <v>7240</v>
      </c>
      <c r="AH15" s="35">
        <f t="shared" si="1"/>
        <v>-131</v>
      </c>
      <c r="AJ15" s="2"/>
    </row>
    <row r="16" spans="1:36">
      <c r="A16" s="13" t="s">
        <v>7</v>
      </c>
      <c r="B16" s="14" t="s">
        <v>136</v>
      </c>
      <c r="C16" s="15" t="str">
        <f t="shared" si="2"/>
        <v>A</v>
      </c>
      <c r="D16" s="16">
        <v>1987</v>
      </c>
      <c r="E16" s="17">
        <v>1890</v>
      </c>
      <c r="F16" s="18">
        <f t="shared" si="3"/>
        <v>1987</v>
      </c>
      <c r="G16" s="16">
        <v>2111</v>
      </c>
      <c r="H16" s="42">
        <f t="shared" si="4"/>
        <v>-124</v>
      </c>
      <c r="I16" s="16">
        <v>2209</v>
      </c>
      <c r="J16" s="42">
        <f t="shared" si="5"/>
        <v>-222</v>
      </c>
      <c r="K16" s="49">
        <v>2191</v>
      </c>
      <c r="L16" s="42">
        <f t="shared" si="6"/>
        <v>18</v>
      </c>
      <c r="M16" s="39">
        <v>2316</v>
      </c>
      <c r="N16" s="42">
        <f t="shared" si="7"/>
        <v>-125</v>
      </c>
      <c r="O16" s="39">
        <v>2453</v>
      </c>
      <c r="P16" s="42">
        <f t="shared" si="8"/>
        <v>-137</v>
      </c>
      <c r="Q16" s="39">
        <v>2645</v>
      </c>
      <c r="R16" s="42">
        <f t="shared" si="9"/>
        <v>-192</v>
      </c>
      <c r="S16" s="16">
        <v>2984</v>
      </c>
      <c r="T16" s="35">
        <f t="shared" si="10"/>
        <v>-339</v>
      </c>
      <c r="U16" s="16">
        <v>2696</v>
      </c>
      <c r="V16" s="35">
        <f t="shared" si="11"/>
        <v>-709</v>
      </c>
      <c r="W16" s="16">
        <v>2762</v>
      </c>
      <c r="X16" s="35">
        <f t="shared" si="12"/>
        <v>-66</v>
      </c>
      <c r="Y16" s="16">
        <v>2861</v>
      </c>
      <c r="Z16" s="35">
        <f t="shared" si="0"/>
        <v>-99</v>
      </c>
      <c r="AA16" s="16">
        <v>2920</v>
      </c>
      <c r="AB16" s="35">
        <f t="shared" si="13"/>
        <v>-59</v>
      </c>
      <c r="AC16" s="16">
        <v>3045</v>
      </c>
      <c r="AD16" s="35">
        <f t="shared" si="14"/>
        <v>-125</v>
      </c>
      <c r="AE16" s="16">
        <v>3131</v>
      </c>
      <c r="AF16" s="35">
        <f t="shared" si="15"/>
        <v>-86</v>
      </c>
      <c r="AG16" s="16">
        <v>3247</v>
      </c>
      <c r="AH16" s="35">
        <f t="shared" si="1"/>
        <v>-116</v>
      </c>
      <c r="AJ16" s="2"/>
    </row>
    <row r="17" spans="1:36">
      <c r="A17" s="13" t="s">
        <v>8</v>
      </c>
      <c r="B17" s="14" t="s">
        <v>137</v>
      </c>
      <c r="C17" s="15" t="str">
        <f t="shared" si="2"/>
        <v>A</v>
      </c>
      <c r="D17" s="16">
        <v>4094</v>
      </c>
      <c r="E17" s="17">
        <v>4026</v>
      </c>
      <c r="F17" s="18">
        <f t="shared" si="3"/>
        <v>4094</v>
      </c>
      <c r="G17" s="16">
        <v>4136</v>
      </c>
      <c r="H17" s="42">
        <f t="shared" si="4"/>
        <v>-42</v>
      </c>
      <c r="I17" s="16">
        <v>4360</v>
      </c>
      <c r="J17" s="42">
        <f t="shared" si="5"/>
        <v>-266</v>
      </c>
      <c r="K17" s="49">
        <v>4539</v>
      </c>
      <c r="L17" s="42">
        <f t="shared" si="6"/>
        <v>-179</v>
      </c>
      <c r="M17" s="39">
        <v>4661</v>
      </c>
      <c r="N17" s="42">
        <f t="shared" si="7"/>
        <v>-122</v>
      </c>
      <c r="O17" s="39">
        <v>4708</v>
      </c>
      <c r="P17" s="42">
        <f t="shared" si="8"/>
        <v>-47</v>
      </c>
      <c r="Q17" s="39">
        <v>4743</v>
      </c>
      <c r="R17" s="42">
        <f t="shared" si="9"/>
        <v>-35</v>
      </c>
      <c r="S17" s="16">
        <v>4985</v>
      </c>
      <c r="T17" s="35">
        <f t="shared" si="10"/>
        <v>-242</v>
      </c>
      <c r="U17" s="16">
        <v>5128</v>
      </c>
      <c r="V17" s="35">
        <f t="shared" si="11"/>
        <v>-1034</v>
      </c>
      <c r="W17" s="16">
        <v>5123</v>
      </c>
      <c r="X17" s="35">
        <f t="shared" si="12"/>
        <v>5</v>
      </c>
      <c r="Y17" s="16">
        <v>5157</v>
      </c>
      <c r="Z17" s="35">
        <f t="shared" si="0"/>
        <v>-34</v>
      </c>
      <c r="AA17" s="16">
        <v>5137</v>
      </c>
      <c r="AB17" s="35">
        <f t="shared" si="13"/>
        <v>20</v>
      </c>
      <c r="AC17" s="16">
        <v>5429</v>
      </c>
      <c r="AD17" s="35">
        <f t="shared" si="14"/>
        <v>-292</v>
      </c>
      <c r="AE17" s="16">
        <v>5524</v>
      </c>
      <c r="AF17" s="35">
        <f t="shared" si="15"/>
        <v>-95</v>
      </c>
      <c r="AG17" s="16">
        <v>5550</v>
      </c>
      <c r="AH17" s="35">
        <f t="shared" si="1"/>
        <v>-26</v>
      </c>
      <c r="AJ17" s="2"/>
    </row>
    <row r="18" spans="1:36">
      <c r="A18" s="19" t="s">
        <v>9</v>
      </c>
      <c r="B18" s="14" t="s">
        <v>138</v>
      </c>
      <c r="C18" s="15" t="str">
        <f t="shared" si="2"/>
        <v>P</v>
      </c>
      <c r="D18" s="16">
        <v>12619</v>
      </c>
      <c r="E18" s="17">
        <v>12851</v>
      </c>
      <c r="F18" s="18">
        <f t="shared" si="3"/>
        <v>12851</v>
      </c>
      <c r="G18" s="16">
        <v>12803</v>
      </c>
      <c r="H18" s="42">
        <f t="shared" si="4"/>
        <v>48</v>
      </c>
      <c r="I18" s="16">
        <v>12771</v>
      </c>
      <c r="J18" s="42">
        <f t="shared" si="5"/>
        <v>80</v>
      </c>
      <c r="K18" s="49">
        <v>12624</v>
      </c>
      <c r="L18" s="42">
        <f t="shared" si="6"/>
        <v>147</v>
      </c>
      <c r="M18" s="39">
        <v>12618</v>
      </c>
      <c r="N18" s="42">
        <f t="shared" si="7"/>
        <v>6</v>
      </c>
      <c r="O18" s="39">
        <v>12659</v>
      </c>
      <c r="P18" s="42">
        <f t="shared" si="8"/>
        <v>-41</v>
      </c>
      <c r="Q18" s="39">
        <v>12571</v>
      </c>
      <c r="R18" s="42">
        <f t="shared" si="9"/>
        <v>88</v>
      </c>
      <c r="S18" s="16">
        <v>12668</v>
      </c>
      <c r="T18" s="35">
        <f t="shared" si="10"/>
        <v>-97</v>
      </c>
      <c r="U18" s="16">
        <v>12295</v>
      </c>
      <c r="V18" s="35">
        <f t="shared" si="11"/>
        <v>556</v>
      </c>
      <c r="W18" s="16">
        <v>12306</v>
      </c>
      <c r="X18" s="35">
        <f t="shared" si="12"/>
        <v>-11</v>
      </c>
      <c r="Y18" s="16">
        <v>12087</v>
      </c>
      <c r="Z18" s="35">
        <f t="shared" si="0"/>
        <v>219</v>
      </c>
      <c r="AA18" s="16">
        <v>11779</v>
      </c>
      <c r="AB18" s="35">
        <f t="shared" si="13"/>
        <v>308</v>
      </c>
      <c r="AC18" s="16">
        <v>11904</v>
      </c>
      <c r="AD18" s="35">
        <f t="shared" si="14"/>
        <v>-125</v>
      </c>
      <c r="AE18" s="16">
        <v>11904</v>
      </c>
      <c r="AF18" s="35">
        <f t="shared" si="15"/>
        <v>0</v>
      </c>
      <c r="AG18" s="16">
        <v>11510</v>
      </c>
      <c r="AH18" s="35">
        <f t="shared" si="1"/>
        <v>394</v>
      </c>
      <c r="AJ18" s="2"/>
    </row>
    <row r="19" spans="1:36">
      <c r="A19" s="19" t="s">
        <v>10</v>
      </c>
      <c r="B19" s="14" t="s">
        <v>139</v>
      </c>
      <c r="C19" s="15" t="str">
        <f t="shared" si="2"/>
        <v>A</v>
      </c>
      <c r="D19" s="16">
        <v>23718</v>
      </c>
      <c r="E19" s="17">
        <v>23708</v>
      </c>
      <c r="F19" s="18">
        <f t="shared" si="3"/>
        <v>23718</v>
      </c>
      <c r="G19" s="16">
        <v>23683</v>
      </c>
      <c r="H19" s="42">
        <f t="shared" si="4"/>
        <v>35</v>
      </c>
      <c r="I19" s="16">
        <v>24064</v>
      </c>
      <c r="J19" s="42">
        <f t="shared" si="5"/>
        <v>-346</v>
      </c>
      <c r="K19" s="49">
        <v>24372</v>
      </c>
      <c r="L19" s="42">
        <f t="shared" si="6"/>
        <v>-308</v>
      </c>
      <c r="M19" s="39">
        <v>24687</v>
      </c>
      <c r="N19" s="42">
        <f t="shared" si="7"/>
        <v>-315</v>
      </c>
      <c r="O19" s="39">
        <v>24975</v>
      </c>
      <c r="P19" s="42">
        <f t="shared" si="8"/>
        <v>-288</v>
      </c>
      <c r="Q19" s="39">
        <v>25640</v>
      </c>
      <c r="R19" s="42">
        <f t="shared" si="9"/>
        <v>-665</v>
      </c>
      <c r="S19" s="16">
        <v>25782</v>
      </c>
      <c r="T19" s="35">
        <f t="shared" si="10"/>
        <v>-142</v>
      </c>
      <c r="U19" s="16">
        <v>25592</v>
      </c>
      <c r="V19" s="35">
        <f t="shared" si="11"/>
        <v>-1874</v>
      </c>
      <c r="W19" s="16">
        <v>25571</v>
      </c>
      <c r="X19" s="35">
        <f t="shared" si="12"/>
        <v>21</v>
      </c>
      <c r="Y19" s="16">
        <v>25797</v>
      </c>
      <c r="Z19" s="35">
        <f t="shared" si="0"/>
        <v>-226</v>
      </c>
      <c r="AA19" s="16">
        <v>25613</v>
      </c>
      <c r="AB19" s="35">
        <f t="shared" si="13"/>
        <v>184</v>
      </c>
      <c r="AC19" s="16">
        <v>25769</v>
      </c>
      <c r="AD19" s="35">
        <f t="shared" si="14"/>
        <v>-156</v>
      </c>
      <c r="AE19" s="16">
        <v>25863</v>
      </c>
      <c r="AF19" s="35">
        <f t="shared" si="15"/>
        <v>-94</v>
      </c>
      <c r="AG19" s="16">
        <v>25798</v>
      </c>
      <c r="AH19" s="35">
        <f t="shared" si="1"/>
        <v>65</v>
      </c>
      <c r="AJ19" s="2"/>
    </row>
    <row r="20" spans="1:36">
      <c r="A20" s="19" t="s">
        <v>11</v>
      </c>
      <c r="B20" s="14" t="s">
        <v>140</v>
      </c>
      <c r="C20" s="15" t="str">
        <f t="shared" si="2"/>
        <v>P</v>
      </c>
      <c r="D20" s="16">
        <v>4313</v>
      </c>
      <c r="E20" s="17">
        <v>4331</v>
      </c>
      <c r="F20" s="18">
        <f t="shared" si="3"/>
        <v>4331</v>
      </c>
      <c r="G20" s="16">
        <v>4330</v>
      </c>
      <c r="H20" s="42">
        <f t="shared" si="4"/>
        <v>1</v>
      </c>
      <c r="I20" s="16">
        <v>4446</v>
      </c>
      <c r="J20" s="42">
        <f t="shared" si="5"/>
        <v>-115</v>
      </c>
      <c r="K20" s="49">
        <v>4559</v>
      </c>
      <c r="L20" s="42">
        <f t="shared" si="6"/>
        <v>-113</v>
      </c>
      <c r="M20" s="39">
        <v>4501</v>
      </c>
      <c r="N20" s="42">
        <f t="shared" si="7"/>
        <v>58</v>
      </c>
      <c r="O20" s="39">
        <v>4413</v>
      </c>
      <c r="P20" s="42">
        <f t="shared" si="8"/>
        <v>88</v>
      </c>
      <c r="Q20" s="39">
        <v>4327</v>
      </c>
      <c r="R20" s="42">
        <f t="shared" si="9"/>
        <v>86</v>
      </c>
      <c r="S20" s="16">
        <v>4331</v>
      </c>
      <c r="T20" s="35">
        <f t="shared" si="10"/>
        <v>-4</v>
      </c>
      <c r="U20" s="16">
        <v>4174</v>
      </c>
      <c r="V20" s="35">
        <f t="shared" si="11"/>
        <v>157</v>
      </c>
      <c r="W20" s="16">
        <v>3956</v>
      </c>
      <c r="X20" s="35">
        <f t="shared" si="12"/>
        <v>218</v>
      </c>
      <c r="Y20" s="16">
        <v>3762</v>
      </c>
      <c r="Z20" s="35">
        <f t="shared" si="0"/>
        <v>194</v>
      </c>
      <c r="AA20" s="16">
        <v>3695</v>
      </c>
      <c r="AB20" s="35">
        <f t="shared" si="13"/>
        <v>67</v>
      </c>
      <c r="AC20" s="16">
        <v>3724</v>
      </c>
      <c r="AD20" s="35">
        <f t="shared" si="14"/>
        <v>-29</v>
      </c>
      <c r="AE20" s="16">
        <v>3800</v>
      </c>
      <c r="AF20" s="35">
        <f t="shared" si="15"/>
        <v>-76</v>
      </c>
      <c r="AG20" s="16">
        <v>3838</v>
      </c>
      <c r="AH20" s="35">
        <f t="shared" si="1"/>
        <v>-38</v>
      </c>
      <c r="AJ20" s="2"/>
    </row>
    <row r="21" spans="1:36">
      <c r="A21" s="19" t="s">
        <v>12</v>
      </c>
      <c r="B21" s="14" t="s">
        <v>141</v>
      </c>
      <c r="C21" s="15" t="str">
        <f t="shared" si="2"/>
        <v>A</v>
      </c>
      <c r="D21" s="16">
        <v>11908</v>
      </c>
      <c r="E21" s="17">
        <v>11882</v>
      </c>
      <c r="F21" s="18">
        <f t="shared" si="3"/>
        <v>11908</v>
      </c>
      <c r="G21" s="16">
        <v>11895</v>
      </c>
      <c r="H21" s="42">
        <f t="shared" si="4"/>
        <v>13</v>
      </c>
      <c r="I21" s="16">
        <v>12151</v>
      </c>
      <c r="J21" s="42">
        <f t="shared" si="5"/>
        <v>-243</v>
      </c>
      <c r="K21" s="49">
        <v>12242</v>
      </c>
      <c r="L21" s="42">
        <f t="shared" si="6"/>
        <v>-91</v>
      </c>
      <c r="M21" s="39">
        <v>12448</v>
      </c>
      <c r="N21" s="42">
        <f t="shared" si="7"/>
        <v>-206</v>
      </c>
      <c r="O21" s="39">
        <v>12620</v>
      </c>
      <c r="P21" s="42">
        <f t="shared" si="8"/>
        <v>-172</v>
      </c>
      <c r="Q21" s="39">
        <v>12852</v>
      </c>
      <c r="R21" s="42">
        <f t="shared" si="9"/>
        <v>-232</v>
      </c>
      <c r="S21" s="16">
        <v>12891</v>
      </c>
      <c r="T21" s="35">
        <f t="shared" si="10"/>
        <v>-39</v>
      </c>
      <c r="U21" s="16">
        <v>13053</v>
      </c>
      <c r="V21" s="35">
        <f t="shared" si="11"/>
        <v>-1145</v>
      </c>
      <c r="W21" s="16">
        <v>13417</v>
      </c>
      <c r="X21" s="35">
        <f t="shared" si="12"/>
        <v>-364</v>
      </c>
      <c r="Y21" s="16">
        <v>13626</v>
      </c>
      <c r="Z21" s="35">
        <f t="shared" si="0"/>
        <v>-209</v>
      </c>
      <c r="AA21" s="16">
        <v>13850</v>
      </c>
      <c r="AB21" s="35">
        <f t="shared" si="13"/>
        <v>-224</v>
      </c>
      <c r="AC21" s="16">
        <v>14150</v>
      </c>
      <c r="AD21" s="35">
        <f t="shared" si="14"/>
        <v>-300</v>
      </c>
      <c r="AE21" s="16">
        <v>14223</v>
      </c>
      <c r="AF21" s="35">
        <f t="shared" si="15"/>
        <v>-73</v>
      </c>
      <c r="AG21" s="16">
        <v>14457</v>
      </c>
      <c r="AH21" s="35">
        <f t="shared" si="1"/>
        <v>-234</v>
      </c>
      <c r="AJ21" s="2"/>
    </row>
    <row r="22" spans="1:36">
      <c r="A22" s="19" t="s">
        <v>13</v>
      </c>
      <c r="B22" s="14" t="s">
        <v>142</v>
      </c>
      <c r="C22" s="15" t="str">
        <f t="shared" si="2"/>
        <v>P</v>
      </c>
      <c r="D22" s="16">
        <v>33650</v>
      </c>
      <c r="E22" s="17">
        <v>34458</v>
      </c>
      <c r="F22" s="18">
        <f t="shared" si="3"/>
        <v>34458</v>
      </c>
      <c r="G22" s="16">
        <v>33631</v>
      </c>
      <c r="H22" s="42">
        <f t="shared" si="4"/>
        <v>827</v>
      </c>
      <c r="I22" s="16">
        <v>33241</v>
      </c>
      <c r="J22" s="42">
        <f t="shared" si="5"/>
        <v>1217</v>
      </c>
      <c r="K22" s="49">
        <v>32750</v>
      </c>
      <c r="L22" s="42">
        <f t="shared" si="6"/>
        <v>491</v>
      </c>
      <c r="M22" s="39">
        <v>31941</v>
      </c>
      <c r="N22" s="42">
        <f t="shared" si="7"/>
        <v>809</v>
      </c>
      <c r="O22" s="39">
        <v>31249</v>
      </c>
      <c r="P22" s="42">
        <f t="shared" si="8"/>
        <v>692</v>
      </c>
      <c r="Q22" s="39">
        <v>30519</v>
      </c>
      <c r="R22" s="42">
        <f t="shared" si="9"/>
        <v>730</v>
      </c>
      <c r="S22" s="16">
        <v>30743</v>
      </c>
      <c r="T22" s="35">
        <f t="shared" si="10"/>
        <v>-224</v>
      </c>
      <c r="U22" s="16">
        <v>29844</v>
      </c>
      <c r="V22" s="35">
        <f t="shared" si="11"/>
        <v>4614</v>
      </c>
      <c r="W22" s="16">
        <v>29298</v>
      </c>
      <c r="X22" s="35">
        <f t="shared" si="12"/>
        <v>546</v>
      </c>
      <c r="Y22" s="16">
        <v>28827</v>
      </c>
      <c r="Z22" s="35">
        <f t="shared" si="0"/>
        <v>471</v>
      </c>
      <c r="AA22" s="16">
        <v>28127</v>
      </c>
      <c r="AB22" s="35">
        <f t="shared" si="13"/>
        <v>700</v>
      </c>
      <c r="AC22" s="16">
        <v>28558</v>
      </c>
      <c r="AD22" s="35">
        <f t="shared" si="14"/>
        <v>-431</v>
      </c>
      <c r="AE22" s="16">
        <v>27152</v>
      </c>
      <c r="AF22" s="35">
        <f t="shared" si="15"/>
        <v>1406</v>
      </c>
      <c r="AG22" s="16">
        <v>25000</v>
      </c>
      <c r="AH22" s="35">
        <f t="shared" si="1"/>
        <v>2152</v>
      </c>
      <c r="AJ22" s="2"/>
    </row>
    <row r="23" spans="1:36">
      <c r="A23" s="19" t="s">
        <v>14</v>
      </c>
      <c r="B23" s="14" t="s">
        <v>143</v>
      </c>
      <c r="C23" s="15" t="str">
        <f t="shared" si="2"/>
        <v>P</v>
      </c>
      <c r="D23" s="16">
        <v>5404</v>
      </c>
      <c r="E23" s="17">
        <v>5418</v>
      </c>
      <c r="F23" s="18">
        <f t="shared" si="3"/>
        <v>5418</v>
      </c>
      <c r="G23" s="16">
        <v>5541</v>
      </c>
      <c r="H23" s="42">
        <f t="shared" si="4"/>
        <v>-123</v>
      </c>
      <c r="I23" s="16">
        <v>5451</v>
      </c>
      <c r="J23" s="42">
        <f t="shared" si="5"/>
        <v>-33</v>
      </c>
      <c r="K23" s="49">
        <v>5306</v>
      </c>
      <c r="L23" s="42">
        <f t="shared" si="6"/>
        <v>145</v>
      </c>
      <c r="M23" s="39">
        <v>5355</v>
      </c>
      <c r="N23" s="42">
        <f t="shared" si="7"/>
        <v>-49</v>
      </c>
      <c r="O23" s="39">
        <v>5452</v>
      </c>
      <c r="P23" s="42">
        <f t="shared" si="8"/>
        <v>-97</v>
      </c>
      <c r="Q23" s="39">
        <v>5423</v>
      </c>
      <c r="R23" s="42">
        <f t="shared" si="9"/>
        <v>29</v>
      </c>
      <c r="S23" s="16">
        <v>5320</v>
      </c>
      <c r="T23" s="35">
        <f t="shared" si="10"/>
        <v>103</v>
      </c>
      <c r="U23" s="16">
        <v>5281</v>
      </c>
      <c r="V23" s="35">
        <f t="shared" si="11"/>
        <v>137</v>
      </c>
      <c r="W23" s="16">
        <v>5290</v>
      </c>
      <c r="X23" s="35">
        <f t="shared" si="12"/>
        <v>-9</v>
      </c>
      <c r="Y23" s="16">
        <v>5269</v>
      </c>
      <c r="Z23" s="35">
        <f t="shared" si="0"/>
        <v>21</v>
      </c>
      <c r="AA23" s="16">
        <v>5193</v>
      </c>
      <c r="AB23" s="35">
        <f t="shared" si="13"/>
        <v>76</v>
      </c>
      <c r="AC23" s="16">
        <v>5136</v>
      </c>
      <c r="AD23" s="35">
        <f t="shared" si="14"/>
        <v>57</v>
      </c>
      <c r="AE23" s="16">
        <v>5004</v>
      </c>
      <c r="AF23" s="35">
        <f t="shared" si="15"/>
        <v>132</v>
      </c>
      <c r="AG23" s="16">
        <v>4857</v>
      </c>
      <c r="AH23" s="35">
        <f t="shared" si="1"/>
        <v>147</v>
      </c>
      <c r="AJ23" s="2"/>
    </row>
    <row r="24" spans="1:36">
      <c r="A24" s="19" t="s">
        <v>15</v>
      </c>
      <c r="B24" s="14" t="s">
        <v>144</v>
      </c>
      <c r="C24" s="15" t="str">
        <f t="shared" si="2"/>
        <v>A</v>
      </c>
      <c r="D24" s="16">
        <v>11231</v>
      </c>
      <c r="E24" s="17">
        <v>11118</v>
      </c>
      <c r="F24" s="18">
        <f t="shared" si="3"/>
        <v>11231</v>
      </c>
      <c r="G24" s="16">
        <v>11389</v>
      </c>
      <c r="H24" s="42">
        <f t="shared" si="4"/>
        <v>-158</v>
      </c>
      <c r="I24" s="16">
        <v>11610</v>
      </c>
      <c r="J24" s="42">
        <f t="shared" si="5"/>
        <v>-379</v>
      </c>
      <c r="K24" s="49">
        <v>11828</v>
      </c>
      <c r="L24" s="42">
        <f t="shared" si="6"/>
        <v>-218</v>
      </c>
      <c r="M24" s="39">
        <v>12088</v>
      </c>
      <c r="N24" s="42">
        <f t="shared" si="7"/>
        <v>-260</v>
      </c>
      <c r="O24" s="39">
        <v>12037</v>
      </c>
      <c r="P24" s="42">
        <f t="shared" si="8"/>
        <v>51</v>
      </c>
      <c r="Q24" s="39">
        <v>12195</v>
      </c>
      <c r="R24" s="42">
        <f t="shared" si="9"/>
        <v>-158</v>
      </c>
      <c r="S24" s="16">
        <v>12375</v>
      </c>
      <c r="T24" s="35">
        <f t="shared" si="10"/>
        <v>-180</v>
      </c>
      <c r="U24" s="16">
        <v>12477</v>
      </c>
      <c r="V24" s="35">
        <f t="shared" si="11"/>
        <v>-1246</v>
      </c>
      <c r="W24" s="16">
        <v>12709</v>
      </c>
      <c r="X24" s="35">
        <f t="shared" si="12"/>
        <v>-232</v>
      </c>
      <c r="Y24" s="16">
        <v>12857</v>
      </c>
      <c r="Z24" s="35">
        <f t="shared" si="0"/>
        <v>-148</v>
      </c>
      <c r="AA24" s="16">
        <v>13012</v>
      </c>
      <c r="AB24" s="35">
        <f t="shared" si="13"/>
        <v>-155</v>
      </c>
      <c r="AC24" s="16">
        <v>13153</v>
      </c>
      <c r="AD24" s="35">
        <f t="shared" si="14"/>
        <v>-141</v>
      </c>
      <c r="AE24" s="16">
        <v>13156</v>
      </c>
      <c r="AF24" s="35">
        <f t="shared" si="15"/>
        <v>-3</v>
      </c>
      <c r="AG24" s="16">
        <v>13007</v>
      </c>
      <c r="AH24" s="35">
        <f t="shared" si="1"/>
        <v>149</v>
      </c>
      <c r="AJ24" s="2"/>
    </row>
    <row r="25" spans="1:36">
      <c r="A25" s="19" t="s">
        <v>16</v>
      </c>
      <c r="B25" s="14" t="s">
        <v>145</v>
      </c>
      <c r="C25" s="15" t="str">
        <f t="shared" si="2"/>
        <v>P</v>
      </c>
      <c r="D25" s="16">
        <v>1867</v>
      </c>
      <c r="E25" s="17">
        <v>1888</v>
      </c>
      <c r="F25" s="18">
        <f t="shared" si="3"/>
        <v>1888</v>
      </c>
      <c r="G25" s="16">
        <v>1916</v>
      </c>
      <c r="H25" s="42">
        <f t="shared" si="4"/>
        <v>-28</v>
      </c>
      <c r="I25" s="16">
        <v>1853</v>
      </c>
      <c r="J25" s="42">
        <f t="shared" si="5"/>
        <v>35</v>
      </c>
      <c r="K25" s="49">
        <v>1853</v>
      </c>
      <c r="L25" s="42">
        <f t="shared" si="6"/>
        <v>0</v>
      </c>
      <c r="M25" s="39">
        <v>1826</v>
      </c>
      <c r="N25" s="42">
        <f t="shared" si="7"/>
        <v>27</v>
      </c>
      <c r="O25" s="39">
        <v>1900</v>
      </c>
      <c r="P25" s="42">
        <f t="shared" si="8"/>
        <v>-74</v>
      </c>
      <c r="Q25" s="39">
        <v>1923</v>
      </c>
      <c r="R25" s="42">
        <f t="shared" si="9"/>
        <v>-23</v>
      </c>
      <c r="S25" s="16">
        <v>1920</v>
      </c>
      <c r="T25" s="35">
        <f t="shared" si="10"/>
        <v>3</v>
      </c>
      <c r="U25" s="16">
        <v>1942</v>
      </c>
      <c r="V25" s="35">
        <f t="shared" si="11"/>
        <v>-54</v>
      </c>
      <c r="W25" s="16">
        <v>1969</v>
      </c>
      <c r="X25" s="35">
        <f t="shared" si="12"/>
        <v>-27</v>
      </c>
      <c r="Y25" s="16">
        <v>1914</v>
      </c>
      <c r="Z25" s="35">
        <f t="shared" si="0"/>
        <v>55</v>
      </c>
      <c r="AA25" s="16">
        <v>1901</v>
      </c>
      <c r="AB25" s="35">
        <f t="shared" si="13"/>
        <v>13</v>
      </c>
      <c r="AC25" s="16">
        <v>1990</v>
      </c>
      <c r="AD25" s="35">
        <f t="shared" si="14"/>
        <v>-89</v>
      </c>
      <c r="AE25" s="16">
        <v>1975</v>
      </c>
      <c r="AF25" s="35">
        <f t="shared" si="15"/>
        <v>15</v>
      </c>
      <c r="AG25" s="16">
        <v>1927</v>
      </c>
      <c r="AH25" s="35">
        <f t="shared" si="1"/>
        <v>48</v>
      </c>
      <c r="AJ25" s="2"/>
    </row>
    <row r="26" spans="1:36">
      <c r="A26" s="19" t="s">
        <v>17</v>
      </c>
      <c r="B26" s="14" t="s">
        <v>146</v>
      </c>
      <c r="C26" s="15" t="str">
        <f t="shared" si="2"/>
        <v>A</v>
      </c>
      <c r="D26" s="16">
        <v>8091</v>
      </c>
      <c r="E26" s="17">
        <v>8076</v>
      </c>
      <c r="F26" s="18">
        <f t="shared" si="3"/>
        <v>8091</v>
      </c>
      <c r="G26" s="16">
        <v>8164</v>
      </c>
      <c r="H26" s="42">
        <f t="shared" si="4"/>
        <v>-73</v>
      </c>
      <c r="I26" s="16">
        <v>8313</v>
      </c>
      <c r="J26" s="42">
        <f t="shared" si="5"/>
        <v>-222</v>
      </c>
      <c r="K26" s="49">
        <v>8322</v>
      </c>
      <c r="L26" s="42">
        <f t="shared" si="6"/>
        <v>-9</v>
      </c>
      <c r="M26" s="39">
        <v>8391</v>
      </c>
      <c r="N26" s="42">
        <f t="shared" si="7"/>
        <v>-69</v>
      </c>
      <c r="O26" s="39">
        <v>8495</v>
      </c>
      <c r="P26" s="42">
        <f t="shared" si="8"/>
        <v>-104</v>
      </c>
      <c r="Q26" s="39">
        <v>8471</v>
      </c>
      <c r="R26" s="42">
        <f t="shared" si="9"/>
        <v>24</v>
      </c>
      <c r="S26" s="16">
        <v>8579</v>
      </c>
      <c r="T26" s="35">
        <f t="shared" si="10"/>
        <v>-108</v>
      </c>
      <c r="U26" s="16">
        <v>8489</v>
      </c>
      <c r="V26" s="35">
        <f t="shared" si="11"/>
        <v>-398</v>
      </c>
      <c r="W26" s="16">
        <v>8594</v>
      </c>
      <c r="X26" s="35">
        <f t="shared" si="12"/>
        <v>-105</v>
      </c>
      <c r="Y26" s="16">
        <v>8441</v>
      </c>
      <c r="Z26" s="35">
        <f t="shared" si="0"/>
        <v>153</v>
      </c>
      <c r="AA26" s="16">
        <v>8244</v>
      </c>
      <c r="AB26" s="35">
        <f t="shared" si="13"/>
        <v>197</v>
      </c>
      <c r="AC26" s="16">
        <v>8276</v>
      </c>
      <c r="AD26" s="35">
        <f t="shared" si="14"/>
        <v>-32</v>
      </c>
      <c r="AE26" s="16">
        <v>8274</v>
      </c>
      <c r="AF26" s="35">
        <f t="shared" si="15"/>
        <v>2</v>
      </c>
      <c r="AG26" s="16">
        <v>8459</v>
      </c>
      <c r="AH26" s="35">
        <f t="shared" si="1"/>
        <v>-185</v>
      </c>
      <c r="AJ26" s="2"/>
    </row>
    <row r="27" spans="1:36">
      <c r="A27" s="19" t="s">
        <v>18</v>
      </c>
      <c r="B27" s="14" t="s">
        <v>147</v>
      </c>
      <c r="C27" s="15" t="str">
        <f t="shared" si="2"/>
        <v>A</v>
      </c>
      <c r="D27" s="16">
        <v>2356</v>
      </c>
      <c r="E27" s="17">
        <v>2265</v>
      </c>
      <c r="F27" s="18">
        <f t="shared" si="3"/>
        <v>2356</v>
      </c>
      <c r="G27" s="16">
        <v>2475</v>
      </c>
      <c r="H27" s="42">
        <f t="shared" si="4"/>
        <v>-119</v>
      </c>
      <c r="I27" s="16">
        <v>2612</v>
      </c>
      <c r="J27" s="42">
        <f t="shared" si="5"/>
        <v>-256</v>
      </c>
      <c r="K27" s="49">
        <v>2655</v>
      </c>
      <c r="L27" s="42">
        <f t="shared" si="6"/>
        <v>-43</v>
      </c>
      <c r="M27" s="39">
        <v>2718</v>
      </c>
      <c r="N27" s="42">
        <f t="shared" si="7"/>
        <v>-63</v>
      </c>
      <c r="O27" s="39">
        <v>2751</v>
      </c>
      <c r="P27" s="42">
        <f t="shared" si="8"/>
        <v>-33</v>
      </c>
      <c r="Q27" s="39">
        <v>2762</v>
      </c>
      <c r="R27" s="42">
        <f t="shared" si="9"/>
        <v>-11</v>
      </c>
      <c r="S27" s="16">
        <v>2811</v>
      </c>
      <c r="T27" s="35">
        <f t="shared" si="10"/>
        <v>-49</v>
      </c>
      <c r="U27" s="16">
        <v>2858</v>
      </c>
      <c r="V27" s="35">
        <f t="shared" si="11"/>
        <v>-502</v>
      </c>
      <c r="W27" s="16">
        <v>2941</v>
      </c>
      <c r="X27" s="35">
        <f t="shared" si="12"/>
        <v>-83</v>
      </c>
      <c r="Y27" s="16">
        <v>3075</v>
      </c>
      <c r="Z27" s="35">
        <f t="shared" si="0"/>
        <v>-134</v>
      </c>
      <c r="AA27" s="16">
        <v>3128</v>
      </c>
      <c r="AB27" s="35">
        <f t="shared" si="13"/>
        <v>-53</v>
      </c>
      <c r="AC27" s="16">
        <v>3186</v>
      </c>
      <c r="AD27" s="35">
        <f t="shared" si="14"/>
        <v>-58</v>
      </c>
      <c r="AE27" s="16">
        <v>3301</v>
      </c>
      <c r="AF27" s="35">
        <f t="shared" si="15"/>
        <v>-115</v>
      </c>
      <c r="AG27" s="16">
        <v>3311</v>
      </c>
      <c r="AH27" s="35">
        <f t="shared" si="1"/>
        <v>-10</v>
      </c>
      <c r="AJ27" s="2"/>
    </row>
    <row r="28" spans="1:36">
      <c r="A28" s="19" t="s">
        <v>19</v>
      </c>
      <c r="B28" s="14" t="s">
        <v>148</v>
      </c>
      <c r="C28" s="15" t="str">
        <f t="shared" si="2"/>
        <v>A</v>
      </c>
      <c r="D28" s="16">
        <v>15747</v>
      </c>
      <c r="E28" s="17">
        <v>15741</v>
      </c>
      <c r="F28" s="18">
        <f t="shared" si="3"/>
        <v>15747</v>
      </c>
      <c r="G28" s="16">
        <v>15910</v>
      </c>
      <c r="H28" s="42">
        <f t="shared" si="4"/>
        <v>-163</v>
      </c>
      <c r="I28" s="16">
        <v>16182</v>
      </c>
      <c r="J28" s="42">
        <f t="shared" si="5"/>
        <v>-435</v>
      </c>
      <c r="K28" s="49">
        <v>16380</v>
      </c>
      <c r="L28" s="42">
        <f t="shared" si="6"/>
        <v>-198</v>
      </c>
      <c r="M28" s="39">
        <v>16465</v>
      </c>
      <c r="N28" s="42">
        <f t="shared" si="7"/>
        <v>-85</v>
      </c>
      <c r="O28" s="39">
        <v>16714</v>
      </c>
      <c r="P28" s="42">
        <f t="shared" si="8"/>
        <v>-249</v>
      </c>
      <c r="Q28" s="39">
        <v>16912</v>
      </c>
      <c r="R28" s="42">
        <f t="shared" si="9"/>
        <v>-198</v>
      </c>
      <c r="S28" s="16">
        <v>17055</v>
      </c>
      <c r="T28" s="35">
        <f t="shared" si="10"/>
        <v>-143</v>
      </c>
      <c r="U28" s="16">
        <v>17128</v>
      </c>
      <c r="V28" s="35">
        <f t="shared" si="11"/>
        <v>-1381</v>
      </c>
      <c r="W28" s="16">
        <v>17266</v>
      </c>
      <c r="X28" s="35">
        <f t="shared" si="12"/>
        <v>-138</v>
      </c>
      <c r="Y28" s="16">
        <v>17227</v>
      </c>
      <c r="Z28" s="35">
        <f t="shared" si="0"/>
        <v>39</v>
      </c>
      <c r="AA28" s="16">
        <v>17354</v>
      </c>
      <c r="AB28" s="35">
        <f t="shared" si="13"/>
        <v>-127</v>
      </c>
      <c r="AC28" s="16">
        <v>17707</v>
      </c>
      <c r="AD28" s="35">
        <f t="shared" si="14"/>
        <v>-353</v>
      </c>
      <c r="AE28" s="16">
        <v>17812</v>
      </c>
      <c r="AF28" s="35">
        <f t="shared" si="15"/>
        <v>-105</v>
      </c>
      <c r="AG28" s="16">
        <v>17262</v>
      </c>
      <c r="AH28" s="35">
        <f t="shared" si="1"/>
        <v>550</v>
      </c>
      <c r="AJ28" s="2"/>
    </row>
    <row r="29" spans="1:36">
      <c r="A29" s="19" t="s">
        <v>20</v>
      </c>
      <c r="B29" s="14" t="s">
        <v>149</v>
      </c>
      <c r="C29" s="15" t="str">
        <f t="shared" si="2"/>
        <v>A</v>
      </c>
      <c r="D29" s="16">
        <v>4120</v>
      </c>
      <c r="E29" s="17">
        <v>4080</v>
      </c>
      <c r="F29" s="18">
        <f t="shared" si="3"/>
        <v>4120</v>
      </c>
      <c r="G29" s="16">
        <v>4083</v>
      </c>
      <c r="H29" s="42">
        <f t="shared" si="4"/>
        <v>37</v>
      </c>
      <c r="I29" s="16">
        <v>4166</v>
      </c>
      <c r="J29" s="42">
        <f t="shared" si="5"/>
        <v>-46</v>
      </c>
      <c r="K29" s="49">
        <v>4242</v>
      </c>
      <c r="L29" s="42">
        <f t="shared" si="6"/>
        <v>-76</v>
      </c>
      <c r="M29" s="39">
        <v>4305</v>
      </c>
      <c r="N29" s="42">
        <f t="shared" si="7"/>
        <v>-63</v>
      </c>
      <c r="O29" s="39">
        <v>4511</v>
      </c>
      <c r="P29" s="42">
        <f t="shared" si="8"/>
        <v>-206</v>
      </c>
      <c r="Q29" s="39">
        <v>4316</v>
      </c>
      <c r="R29" s="42">
        <f t="shared" si="9"/>
        <v>195</v>
      </c>
      <c r="S29" s="16">
        <v>4407</v>
      </c>
      <c r="T29" s="35">
        <f t="shared" si="10"/>
        <v>-91</v>
      </c>
      <c r="U29" s="16">
        <v>4452</v>
      </c>
      <c r="V29" s="35">
        <f t="shared" si="11"/>
        <v>-332</v>
      </c>
      <c r="W29" s="16">
        <v>4297</v>
      </c>
      <c r="X29" s="35">
        <f t="shared" si="12"/>
        <v>155</v>
      </c>
      <c r="Y29" s="16">
        <v>4438</v>
      </c>
      <c r="Z29" s="35">
        <f t="shared" si="0"/>
        <v>-141</v>
      </c>
      <c r="AA29" s="16">
        <v>4447</v>
      </c>
      <c r="AB29" s="35">
        <f t="shared" si="13"/>
        <v>-9</v>
      </c>
      <c r="AC29" s="16">
        <v>4751</v>
      </c>
      <c r="AD29" s="35">
        <f t="shared" si="14"/>
        <v>-304</v>
      </c>
      <c r="AE29" s="16">
        <v>4517</v>
      </c>
      <c r="AF29" s="35">
        <f t="shared" si="15"/>
        <v>234</v>
      </c>
      <c r="AG29" s="16">
        <v>4532</v>
      </c>
      <c r="AH29" s="35">
        <f t="shared" si="1"/>
        <v>-15</v>
      </c>
      <c r="AJ29" s="2"/>
    </row>
    <row r="30" spans="1:36">
      <c r="A30" s="19" t="s">
        <v>21</v>
      </c>
      <c r="B30" s="14" t="s">
        <v>150</v>
      </c>
      <c r="C30" s="15" t="str">
        <f t="shared" si="2"/>
        <v>A</v>
      </c>
      <c r="D30" s="16">
        <v>2929</v>
      </c>
      <c r="E30" s="17">
        <v>2915</v>
      </c>
      <c r="F30" s="18">
        <f t="shared" si="3"/>
        <v>2929</v>
      </c>
      <c r="G30" s="16">
        <v>2958</v>
      </c>
      <c r="H30" s="42">
        <f t="shared" si="4"/>
        <v>-29</v>
      </c>
      <c r="I30" s="16">
        <v>3050</v>
      </c>
      <c r="J30" s="42">
        <f t="shared" si="5"/>
        <v>-121</v>
      </c>
      <c r="K30" s="49">
        <v>3016</v>
      </c>
      <c r="L30" s="42">
        <f t="shared" si="6"/>
        <v>34</v>
      </c>
      <c r="M30" s="39">
        <v>3120</v>
      </c>
      <c r="N30" s="42">
        <f t="shared" si="7"/>
        <v>-104</v>
      </c>
      <c r="O30" s="39">
        <v>3230</v>
      </c>
      <c r="P30" s="42">
        <f t="shared" si="8"/>
        <v>-110</v>
      </c>
      <c r="Q30" s="39">
        <v>3179</v>
      </c>
      <c r="R30" s="42">
        <f t="shared" si="9"/>
        <v>51</v>
      </c>
      <c r="S30" s="16">
        <v>3000</v>
      </c>
      <c r="T30" s="35">
        <f t="shared" si="10"/>
        <v>179</v>
      </c>
      <c r="U30" s="16">
        <v>2975</v>
      </c>
      <c r="V30" s="35">
        <f t="shared" si="11"/>
        <v>-46</v>
      </c>
      <c r="W30" s="16">
        <v>2941</v>
      </c>
      <c r="X30" s="35">
        <f t="shared" si="12"/>
        <v>34</v>
      </c>
      <c r="Y30" s="16">
        <v>2916</v>
      </c>
      <c r="Z30" s="35">
        <f t="shared" si="0"/>
        <v>25</v>
      </c>
      <c r="AA30" s="16">
        <v>2841</v>
      </c>
      <c r="AB30" s="35">
        <f t="shared" si="13"/>
        <v>75</v>
      </c>
      <c r="AC30" s="16">
        <v>2857</v>
      </c>
      <c r="AD30" s="35">
        <f t="shared" si="14"/>
        <v>-16</v>
      </c>
      <c r="AE30" s="16">
        <v>2976</v>
      </c>
      <c r="AF30" s="35">
        <f t="shared" si="15"/>
        <v>-119</v>
      </c>
      <c r="AG30" s="16">
        <v>2972</v>
      </c>
      <c r="AH30" s="35">
        <f t="shared" si="1"/>
        <v>4</v>
      </c>
      <c r="AJ30" s="2"/>
    </row>
    <row r="31" spans="1:36">
      <c r="A31" s="19" t="s">
        <v>22</v>
      </c>
      <c r="B31" s="14" t="s">
        <v>151</v>
      </c>
      <c r="C31" s="15" t="str">
        <f t="shared" si="2"/>
        <v>P</v>
      </c>
      <c r="D31" s="16">
        <v>8978</v>
      </c>
      <c r="E31" s="17">
        <v>9071</v>
      </c>
      <c r="F31" s="18">
        <f t="shared" si="3"/>
        <v>9071</v>
      </c>
      <c r="G31" s="16">
        <v>8938</v>
      </c>
      <c r="H31" s="42">
        <f t="shared" si="4"/>
        <v>133</v>
      </c>
      <c r="I31" s="16">
        <v>9006</v>
      </c>
      <c r="J31" s="42">
        <f t="shared" si="5"/>
        <v>65</v>
      </c>
      <c r="K31" s="49">
        <v>8786</v>
      </c>
      <c r="L31" s="42">
        <f t="shared" si="6"/>
        <v>220</v>
      </c>
      <c r="M31" s="39">
        <v>8608</v>
      </c>
      <c r="N31" s="42">
        <f t="shared" si="7"/>
        <v>178</v>
      </c>
      <c r="O31" s="39">
        <v>8448</v>
      </c>
      <c r="P31" s="42">
        <f t="shared" si="8"/>
        <v>160</v>
      </c>
      <c r="Q31" s="39">
        <v>8372</v>
      </c>
      <c r="R31" s="42">
        <f t="shared" si="9"/>
        <v>76</v>
      </c>
      <c r="S31" s="16">
        <v>8310</v>
      </c>
      <c r="T31" s="35">
        <f t="shared" si="10"/>
        <v>62</v>
      </c>
      <c r="U31" s="16">
        <v>8109</v>
      </c>
      <c r="V31" s="35">
        <f t="shared" si="11"/>
        <v>962</v>
      </c>
      <c r="W31" s="16">
        <v>7952</v>
      </c>
      <c r="X31" s="35">
        <f t="shared" si="12"/>
        <v>157</v>
      </c>
      <c r="Y31" s="16">
        <v>7795</v>
      </c>
      <c r="Z31" s="35">
        <f t="shared" si="0"/>
        <v>157</v>
      </c>
      <c r="AA31" s="16">
        <v>7691</v>
      </c>
      <c r="AB31" s="35">
        <f t="shared" si="13"/>
        <v>104</v>
      </c>
      <c r="AC31" s="16">
        <v>7853</v>
      </c>
      <c r="AD31" s="35">
        <f t="shared" si="14"/>
        <v>-162</v>
      </c>
      <c r="AE31" s="16">
        <v>7724</v>
      </c>
      <c r="AF31" s="35">
        <f t="shared" si="15"/>
        <v>129</v>
      </c>
      <c r="AG31" s="16">
        <v>7587</v>
      </c>
      <c r="AH31" s="35">
        <f t="shared" si="1"/>
        <v>137</v>
      </c>
      <c r="AJ31" s="2"/>
    </row>
    <row r="32" spans="1:36">
      <c r="A32" s="19" t="s">
        <v>23</v>
      </c>
      <c r="B32" s="14" t="s">
        <v>152</v>
      </c>
      <c r="C32" s="15" t="str">
        <f t="shared" si="2"/>
        <v>A</v>
      </c>
      <c r="D32" s="16">
        <v>3102</v>
      </c>
      <c r="E32" s="17">
        <v>3024</v>
      </c>
      <c r="F32" s="18">
        <f t="shared" si="3"/>
        <v>3102</v>
      </c>
      <c r="G32" s="16">
        <v>3144</v>
      </c>
      <c r="H32" s="42">
        <f t="shared" si="4"/>
        <v>-42</v>
      </c>
      <c r="I32" s="16">
        <v>3244</v>
      </c>
      <c r="J32" s="42">
        <f t="shared" si="5"/>
        <v>-142</v>
      </c>
      <c r="K32" s="49">
        <v>3313</v>
      </c>
      <c r="L32" s="42">
        <f t="shared" si="6"/>
        <v>-69</v>
      </c>
      <c r="M32" s="39">
        <v>3397</v>
      </c>
      <c r="N32" s="42">
        <f t="shared" si="7"/>
        <v>-84</v>
      </c>
      <c r="O32" s="39">
        <v>3290</v>
      </c>
      <c r="P32" s="42">
        <f t="shared" si="8"/>
        <v>107</v>
      </c>
      <c r="Q32" s="39">
        <v>3320</v>
      </c>
      <c r="R32" s="42">
        <f t="shared" si="9"/>
        <v>-30</v>
      </c>
      <c r="S32" s="16">
        <v>3377</v>
      </c>
      <c r="T32" s="35">
        <f t="shared" si="10"/>
        <v>-57</v>
      </c>
      <c r="U32" s="16">
        <v>3368</v>
      </c>
      <c r="V32" s="35">
        <f t="shared" si="11"/>
        <v>-266</v>
      </c>
      <c r="W32" s="16">
        <v>3411</v>
      </c>
      <c r="X32" s="35">
        <f t="shared" si="12"/>
        <v>-43</v>
      </c>
      <c r="Y32" s="16">
        <v>3479</v>
      </c>
      <c r="Z32" s="35">
        <f t="shared" si="0"/>
        <v>-68</v>
      </c>
      <c r="AA32" s="16">
        <v>3547</v>
      </c>
      <c r="AB32" s="35">
        <f t="shared" si="13"/>
        <v>-68</v>
      </c>
      <c r="AC32" s="16">
        <v>3656</v>
      </c>
      <c r="AD32" s="35">
        <f t="shared" si="14"/>
        <v>-109</v>
      </c>
      <c r="AE32" s="16">
        <v>3694</v>
      </c>
      <c r="AF32" s="35">
        <f t="shared" si="15"/>
        <v>-38</v>
      </c>
      <c r="AG32" s="16">
        <v>3732</v>
      </c>
      <c r="AH32" s="35">
        <f t="shared" si="1"/>
        <v>-38</v>
      </c>
      <c r="AJ32" s="2"/>
    </row>
    <row r="33" spans="1:36">
      <c r="A33" s="19" t="s">
        <v>24</v>
      </c>
      <c r="B33" s="14" t="s">
        <v>153</v>
      </c>
      <c r="C33" s="15" t="str">
        <f t="shared" si="2"/>
        <v>A</v>
      </c>
      <c r="D33" s="16">
        <v>1880</v>
      </c>
      <c r="E33" s="17">
        <v>1840</v>
      </c>
      <c r="F33" s="18">
        <f t="shared" si="3"/>
        <v>1880</v>
      </c>
      <c r="G33" s="16">
        <v>1962</v>
      </c>
      <c r="H33" s="42">
        <f t="shared" si="4"/>
        <v>-82</v>
      </c>
      <c r="I33" s="16">
        <v>1973</v>
      </c>
      <c r="J33" s="42">
        <f t="shared" si="5"/>
        <v>-93</v>
      </c>
      <c r="K33" s="49">
        <v>2044</v>
      </c>
      <c r="L33" s="42">
        <f t="shared" si="6"/>
        <v>-71</v>
      </c>
      <c r="M33" s="39">
        <v>2082</v>
      </c>
      <c r="N33" s="42">
        <f t="shared" si="7"/>
        <v>-38</v>
      </c>
      <c r="O33" s="39">
        <v>2207</v>
      </c>
      <c r="P33" s="42">
        <f t="shared" si="8"/>
        <v>-125</v>
      </c>
      <c r="Q33" s="39">
        <v>2235</v>
      </c>
      <c r="R33" s="42">
        <f t="shared" si="9"/>
        <v>-28</v>
      </c>
      <c r="S33" s="16">
        <v>2238</v>
      </c>
      <c r="T33" s="35">
        <f t="shared" si="10"/>
        <v>-3</v>
      </c>
      <c r="U33" s="16">
        <v>2283</v>
      </c>
      <c r="V33" s="35">
        <f t="shared" si="11"/>
        <v>-403</v>
      </c>
      <c r="W33" s="16">
        <v>2320</v>
      </c>
      <c r="X33" s="35">
        <f t="shared" si="12"/>
        <v>-37</v>
      </c>
      <c r="Y33" s="16">
        <v>2344</v>
      </c>
      <c r="Z33" s="35">
        <f t="shared" si="0"/>
        <v>-24</v>
      </c>
      <c r="AA33" s="16">
        <v>2385</v>
      </c>
      <c r="AB33" s="35">
        <f t="shared" si="13"/>
        <v>-41</v>
      </c>
      <c r="AC33" s="16">
        <v>2432</v>
      </c>
      <c r="AD33" s="35">
        <f t="shared" si="14"/>
        <v>-47</v>
      </c>
      <c r="AE33" s="16">
        <v>2561</v>
      </c>
      <c r="AF33" s="35">
        <f t="shared" si="15"/>
        <v>-129</v>
      </c>
      <c r="AG33" s="16">
        <v>2492</v>
      </c>
      <c r="AH33" s="35">
        <f t="shared" si="1"/>
        <v>69</v>
      </c>
      <c r="AJ33" s="2"/>
    </row>
    <row r="34" spans="1:36">
      <c r="A34" s="19" t="s">
        <v>25</v>
      </c>
      <c r="B34" s="14" t="s">
        <v>154</v>
      </c>
      <c r="C34" s="15" t="str">
        <f t="shared" si="2"/>
        <v>A</v>
      </c>
      <c r="D34" s="16">
        <v>1287</v>
      </c>
      <c r="E34" s="17">
        <v>1266</v>
      </c>
      <c r="F34" s="18">
        <f t="shared" si="3"/>
        <v>1287</v>
      </c>
      <c r="G34" s="16">
        <v>1280</v>
      </c>
      <c r="H34" s="42">
        <f t="shared" si="4"/>
        <v>7</v>
      </c>
      <c r="I34" s="16">
        <v>1292</v>
      </c>
      <c r="J34" s="42">
        <f t="shared" si="5"/>
        <v>-5</v>
      </c>
      <c r="K34" s="49">
        <v>1345</v>
      </c>
      <c r="L34" s="42">
        <f t="shared" si="6"/>
        <v>-53</v>
      </c>
      <c r="M34" s="39">
        <v>1337</v>
      </c>
      <c r="N34" s="42">
        <f t="shared" si="7"/>
        <v>8</v>
      </c>
      <c r="O34" s="39">
        <v>1329</v>
      </c>
      <c r="P34" s="42">
        <f t="shared" si="8"/>
        <v>8</v>
      </c>
      <c r="Q34" s="39">
        <v>1357</v>
      </c>
      <c r="R34" s="42">
        <f t="shared" si="9"/>
        <v>-28</v>
      </c>
      <c r="S34" s="16">
        <v>1323</v>
      </c>
      <c r="T34" s="35">
        <f t="shared" si="10"/>
        <v>34</v>
      </c>
      <c r="U34" s="16">
        <v>1337</v>
      </c>
      <c r="V34" s="35">
        <f t="shared" si="11"/>
        <v>-50</v>
      </c>
      <c r="W34" s="16">
        <v>1373</v>
      </c>
      <c r="X34" s="35">
        <f t="shared" si="12"/>
        <v>-36</v>
      </c>
      <c r="Y34" s="16">
        <v>1362</v>
      </c>
      <c r="Z34" s="35">
        <f t="shared" si="0"/>
        <v>11</v>
      </c>
      <c r="AA34" s="16">
        <v>1423</v>
      </c>
      <c r="AB34" s="35">
        <f t="shared" si="13"/>
        <v>-61</v>
      </c>
      <c r="AC34" s="16">
        <v>1388</v>
      </c>
      <c r="AD34" s="35">
        <f t="shared" si="14"/>
        <v>35</v>
      </c>
      <c r="AE34" s="16">
        <v>1418</v>
      </c>
      <c r="AF34" s="35">
        <f t="shared" si="15"/>
        <v>-30</v>
      </c>
      <c r="AG34" s="16">
        <v>1349</v>
      </c>
      <c r="AH34" s="35">
        <f t="shared" si="1"/>
        <v>69</v>
      </c>
      <c r="AJ34" s="2"/>
    </row>
    <row r="35" spans="1:36">
      <c r="A35" s="19" t="s">
        <v>26</v>
      </c>
      <c r="B35" s="14" t="s">
        <v>155</v>
      </c>
      <c r="C35" s="15" t="str">
        <f t="shared" si="2"/>
        <v>A</v>
      </c>
      <c r="D35" s="16">
        <v>14134</v>
      </c>
      <c r="E35" s="17">
        <v>14029</v>
      </c>
      <c r="F35" s="18">
        <f t="shared" si="3"/>
        <v>14134</v>
      </c>
      <c r="G35" s="16">
        <v>14369</v>
      </c>
      <c r="H35" s="42">
        <f t="shared" si="4"/>
        <v>-235</v>
      </c>
      <c r="I35" s="16">
        <v>14597</v>
      </c>
      <c r="J35" s="42">
        <f t="shared" si="5"/>
        <v>-463</v>
      </c>
      <c r="K35" s="49">
        <v>14797</v>
      </c>
      <c r="L35" s="42">
        <f t="shared" si="6"/>
        <v>-200</v>
      </c>
      <c r="M35" s="39">
        <v>15033</v>
      </c>
      <c r="N35" s="42">
        <f t="shared" si="7"/>
        <v>-236</v>
      </c>
      <c r="O35" s="39">
        <v>15148</v>
      </c>
      <c r="P35" s="42">
        <f t="shared" si="8"/>
        <v>-115</v>
      </c>
      <c r="Q35" s="39">
        <v>15103</v>
      </c>
      <c r="R35" s="42">
        <f t="shared" si="9"/>
        <v>45</v>
      </c>
      <c r="S35" s="16">
        <v>15453</v>
      </c>
      <c r="T35" s="35">
        <f t="shared" si="10"/>
        <v>-350</v>
      </c>
      <c r="U35" s="16">
        <v>15651</v>
      </c>
      <c r="V35" s="35">
        <f t="shared" si="11"/>
        <v>-1517</v>
      </c>
      <c r="W35" s="16">
        <v>15886</v>
      </c>
      <c r="X35" s="35">
        <f t="shared" si="12"/>
        <v>-235</v>
      </c>
      <c r="Y35" s="16">
        <v>16107</v>
      </c>
      <c r="Z35" s="35">
        <f t="shared" si="0"/>
        <v>-221</v>
      </c>
      <c r="AA35" s="16">
        <v>16411</v>
      </c>
      <c r="AB35" s="35">
        <f t="shared" si="13"/>
        <v>-304</v>
      </c>
      <c r="AC35" s="16">
        <v>16768</v>
      </c>
      <c r="AD35" s="35">
        <f t="shared" si="14"/>
        <v>-357</v>
      </c>
      <c r="AE35" s="16">
        <v>16957</v>
      </c>
      <c r="AF35" s="35">
        <f t="shared" si="15"/>
        <v>-189</v>
      </c>
      <c r="AG35" s="16">
        <v>17089</v>
      </c>
      <c r="AH35" s="35">
        <f t="shared" si="1"/>
        <v>-132</v>
      </c>
      <c r="AJ35" s="2"/>
    </row>
    <row r="36" spans="1:36">
      <c r="A36" s="19" t="s">
        <v>27</v>
      </c>
      <c r="B36" s="14" t="s">
        <v>156</v>
      </c>
      <c r="C36" s="15" t="str">
        <f t="shared" si="2"/>
        <v>A</v>
      </c>
      <c r="D36" s="16">
        <v>5395</v>
      </c>
      <c r="E36" s="17">
        <v>5341</v>
      </c>
      <c r="F36" s="18">
        <f t="shared" si="3"/>
        <v>5395</v>
      </c>
      <c r="G36" s="16">
        <v>5545</v>
      </c>
      <c r="H36" s="42">
        <f t="shared" si="4"/>
        <v>-150</v>
      </c>
      <c r="I36" s="16">
        <v>5673</v>
      </c>
      <c r="J36" s="42">
        <f t="shared" si="5"/>
        <v>-278</v>
      </c>
      <c r="K36" s="49">
        <v>5804</v>
      </c>
      <c r="L36" s="42">
        <f t="shared" si="6"/>
        <v>-131</v>
      </c>
      <c r="M36" s="39">
        <v>5971</v>
      </c>
      <c r="N36" s="42">
        <f t="shared" si="7"/>
        <v>-167</v>
      </c>
      <c r="O36" s="39">
        <v>6045</v>
      </c>
      <c r="P36" s="42">
        <f t="shared" si="8"/>
        <v>-74</v>
      </c>
      <c r="Q36" s="39">
        <v>6132</v>
      </c>
      <c r="R36" s="42">
        <f t="shared" si="9"/>
        <v>-87</v>
      </c>
      <c r="S36" s="16">
        <v>6356</v>
      </c>
      <c r="T36" s="35">
        <f t="shared" si="10"/>
        <v>-224</v>
      </c>
      <c r="U36" s="16">
        <v>6450</v>
      </c>
      <c r="V36" s="35">
        <f t="shared" si="11"/>
        <v>-1055</v>
      </c>
      <c r="W36" s="16">
        <v>6550</v>
      </c>
      <c r="X36" s="35">
        <f t="shared" si="12"/>
        <v>-100</v>
      </c>
      <c r="Y36" s="16">
        <v>6719</v>
      </c>
      <c r="Z36" s="35">
        <f t="shared" si="0"/>
        <v>-169</v>
      </c>
      <c r="AA36" s="16">
        <v>6807</v>
      </c>
      <c r="AB36" s="35">
        <f t="shared" si="13"/>
        <v>-88</v>
      </c>
      <c r="AC36" s="16">
        <v>6890</v>
      </c>
      <c r="AD36" s="35">
        <f t="shared" si="14"/>
        <v>-83</v>
      </c>
      <c r="AE36" s="16">
        <v>7031</v>
      </c>
      <c r="AF36" s="35">
        <f t="shared" si="15"/>
        <v>-141</v>
      </c>
      <c r="AG36" s="16">
        <v>7095</v>
      </c>
      <c r="AH36" s="35">
        <f t="shared" si="1"/>
        <v>-64</v>
      </c>
      <c r="AJ36" s="2"/>
    </row>
    <row r="37" spans="1:36">
      <c r="A37" s="19" t="s">
        <v>28</v>
      </c>
      <c r="B37" s="14" t="s">
        <v>157</v>
      </c>
      <c r="C37" s="15" t="str">
        <f t="shared" si="2"/>
        <v>A</v>
      </c>
      <c r="D37" s="16">
        <v>2192</v>
      </c>
      <c r="E37" s="17">
        <v>2140</v>
      </c>
      <c r="F37" s="18">
        <f t="shared" si="3"/>
        <v>2192</v>
      </c>
      <c r="G37" s="16">
        <v>2229</v>
      </c>
      <c r="H37" s="42">
        <f t="shared" si="4"/>
        <v>-37</v>
      </c>
      <c r="I37" s="16">
        <v>2301</v>
      </c>
      <c r="J37" s="42">
        <f t="shared" si="5"/>
        <v>-109</v>
      </c>
      <c r="K37" s="49">
        <v>2229</v>
      </c>
      <c r="L37" s="42">
        <f t="shared" si="6"/>
        <v>72</v>
      </c>
      <c r="M37" s="39">
        <v>2245</v>
      </c>
      <c r="N37" s="42">
        <f t="shared" si="7"/>
        <v>-16</v>
      </c>
      <c r="O37" s="39">
        <v>2241</v>
      </c>
      <c r="P37" s="42">
        <f t="shared" si="8"/>
        <v>4</v>
      </c>
      <c r="Q37" s="39">
        <v>2259</v>
      </c>
      <c r="R37" s="42">
        <f t="shared" si="9"/>
        <v>-18</v>
      </c>
      <c r="S37" s="16">
        <v>2317</v>
      </c>
      <c r="T37" s="35">
        <f t="shared" si="10"/>
        <v>-58</v>
      </c>
      <c r="U37" s="16">
        <v>2249</v>
      </c>
      <c r="V37" s="35">
        <f t="shared" si="11"/>
        <v>-57</v>
      </c>
      <c r="W37" s="16">
        <v>2262</v>
      </c>
      <c r="X37" s="35">
        <f t="shared" si="12"/>
        <v>-13</v>
      </c>
      <c r="Y37" s="16">
        <v>2272</v>
      </c>
      <c r="Z37" s="35">
        <f t="shared" si="0"/>
        <v>-10</v>
      </c>
      <c r="AA37" s="16">
        <v>2457</v>
      </c>
      <c r="AB37" s="35">
        <f t="shared" si="13"/>
        <v>-185</v>
      </c>
      <c r="AC37" s="16">
        <v>2555</v>
      </c>
      <c r="AD37" s="35">
        <f t="shared" si="14"/>
        <v>-98</v>
      </c>
      <c r="AE37" s="16">
        <v>2548</v>
      </c>
      <c r="AF37" s="35">
        <f t="shared" si="15"/>
        <v>7</v>
      </c>
      <c r="AG37" s="16">
        <v>2635</v>
      </c>
      <c r="AH37" s="35">
        <f t="shared" si="1"/>
        <v>-87</v>
      </c>
      <c r="AJ37" s="2"/>
    </row>
    <row r="38" spans="1:36">
      <c r="A38" s="19" t="s">
        <v>29</v>
      </c>
      <c r="B38" s="14" t="s">
        <v>158</v>
      </c>
      <c r="C38" s="15" t="str">
        <f t="shared" si="2"/>
        <v>A</v>
      </c>
      <c r="D38" s="16">
        <v>13295</v>
      </c>
      <c r="E38" s="17">
        <v>13198</v>
      </c>
      <c r="F38" s="18">
        <f t="shared" si="3"/>
        <v>13295</v>
      </c>
      <c r="G38" s="16">
        <v>13625</v>
      </c>
      <c r="H38" s="42">
        <f t="shared" si="4"/>
        <v>-330</v>
      </c>
      <c r="I38" s="16">
        <v>13813</v>
      </c>
      <c r="J38" s="42">
        <f t="shared" si="5"/>
        <v>-518</v>
      </c>
      <c r="K38" s="49">
        <v>14061</v>
      </c>
      <c r="L38" s="42">
        <f t="shared" si="6"/>
        <v>-248</v>
      </c>
      <c r="M38" s="39">
        <v>14152</v>
      </c>
      <c r="N38" s="42">
        <f t="shared" si="7"/>
        <v>-91</v>
      </c>
      <c r="O38" s="39">
        <v>14325</v>
      </c>
      <c r="P38" s="42">
        <f t="shared" si="8"/>
        <v>-173</v>
      </c>
      <c r="Q38" s="39">
        <v>14526</v>
      </c>
      <c r="R38" s="42">
        <f t="shared" si="9"/>
        <v>-201</v>
      </c>
      <c r="S38" s="16">
        <v>14829</v>
      </c>
      <c r="T38" s="35">
        <f t="shared" si="10"/>
        <v>-303</v>
      </c>
      <c r="U38" s="16">
        <v>14996</v>
      </c>
      <c r="V38" s="35">
        <f t="shared" si="11"/>
        <v>-1701</v>
      </c>
      <c r="W38" s="16">
        <v>15100</v>
      </c>
      <c r="X38" s="35">
        <f t="shared" si="12"/>
        <v>-104</v>
      </c>
      <c r="Y38" s="16">
        <v>14711</v>
      </c>
      <c r="Z38" s="35">
        <f t="shared" si="0"/>
        <v>389</v>
      </c>
      <c r="AA38" s="16">
        <v>14580</v>
      </c>
      <c r="AB38" s="35">
        <f t="shared" si="13"/>
        <v>131</v>
      </c>
      <c r="AC38" s="16">
        <v>14657</v>
      </c>
      <c r="AD38" s="35">
        <f t="shared" si="14"/>
        <v>-77</v>
      </c>
      <c r="AE38" s="16">
        <v>14780</v>
      </c>
      <c r="AF38" s="35">
        <f t="shared" si="15"/>
        <v>-123</v>
      </c>
      <c r="AG38" s="16">
        <v>14808</v>
      </c>
      <c r="AH38" s="35">
        <f t="shared" si="1"/>
        <v>-28</v>
      </c>
      <c r="AJ38" s="2"/>
    </row>
    <row r="39" spans="1:36">
      <c r="A39" s="19" t="s">
        <v>30</v>
      </c>
      <c r="B39" s="14" t="s">
        <v>159</v>
      </c>
      <c r="C39" s="15" t="str">
        <f t="shared" si="2"/>
        <v>P</v>
      </c>
      <c r="D39" s="16">
        <v>50099</v>
      </c>
      <c r="E39" s="17">
        <v>50341</v>
      </c>
      <c r="F39" s="18">
        <f t="shared" si="3"/>
        <v>50341</v>
      </c>
      <c r="G39" s="16">
        <v>50405</v>
      </c>
      <c r="H39" s="42">
        <f t="shared" si="4"/>
        <v>-64</v>
      </c>
      <c r="I39" s="16">
        <v>50093</v>
      </c>
      <c r="J39" s="42">
        <f t="shared" si="5"/>
        <v>248</v>
      </c>
      <c r="K39" s="49">
        <v>50485</v>
      </c>
      <c r="L39" s="42">
        <f t="shared" si="6"/>
        <v>-392</v>
      </c>
      <c r="M39" s="39">
        <v>50459</v>
      </c>
      <c r="N39" s="42">
        <f t="shared" si="7"/>
        <v>26</v>
      </c>
      <c r="O39" s="39">
        <v>50780</v>
      </c>
      <c r="P39" s="42">
        <f t="shared" si="8"/>
        <v>-321</v>
      </c>
      <c r="Q39" s="39">
        <v>52002</v>
      </c>
      <c r="R39" s="42">
        <f t="shared" si="9"/>
        <v>-1222</v>
      </c>
      <c r="S39" s="16">
        <v>51774</v>
      </c>
      <c r="T39" s="35">
        <f t="shared" si="10"/>
        <v>228</v>
      </c>
      <c r="U39" s="16">
        <v>51890</v>
      </c>
      <c r="V39" s="35">
        <f t="shared" si="11"/>
        <v>-1549</v>
      </c>
      <c r="W39" s="16">
        <v>52443</v>
      </c>
      <c r="X39" s="35">
        <f t="shared" si="12"/>
        <v>-553</v>
      </c>
      <c r="Y39" s="16">
        <v>52208</v>
      </c>
      <c r="Z39" s="35">
        <f t="shared" si="0"/>
        <v>235</v>
      </c>
      <c r="AA39" s="16">
        <v>53264</v>
      </c>
      <c r="AB39" s="35">
        <f t="shared" si="13"/>
        <v>-1056</v>
      </c>
      <c r="AC39" s="16">
        <v>52790</v>
      </c>
      <c r="AD39" s="35">
        <f t="shared" si="14"/>
        <v>474</v>
      </c>
      <c r="AE39" s="16">
        <v>53062</v>
      </c>
      <c r="AF39" s="35">
        <f t="shared" si="15"/>
        <v>-272</v>
      </c>
      <c r="AG39" s="16">
        <v>52438</v>
      </c>
      <c r="AH39" s="35">
        <f t="shared" si="1"/>
        <v>624</v>
      </c>
      <c r="AJ39" s="2"/>
    </row>
    <row r="40" spans="1:36">
      <c r="A40" s="19" t="s">
        <v>31</v>
      </c>
      <c r="B40" s="14" t="s">
        <v>160</v>
      </c>
      <c r="C40" s="15" t="str">
        <f t="shared" si="2"/>
        <v>P</v>
      </c>
      <c r="D40" s="16">
        <v>4203</v>
      </c>
      <c r="E40" s="17">
        <v>4332</v>
      </c>
      <c r="F40" s="18">
        <f t="shared" si="3"/>
        <v>4332</v>
      </c>
      <c r="G40" s="16">
        <v>4134</v>
      </c>
      <c r="H40" s="42">
        <f t="shared" si="4"/>
        <v>198</v>
      </c>
      <c r="I40" s="16">
        <v>4113</v>
      </c>
      <c r="J40" s="42">
        <f t="shared" si="5"/>
        <v>219</v>
      </c>
      <c r="K40" s="49">
        <v>4036</v>
      </c>
      <c r="L40" s="42">
        <f t="shared" si="6"/>
        <v>77</v>
      </c>
      <c r="M40" s="39">
        <v>4034</v>
      </c>
      <c r="N40" s="42">
        <f t="shared" si="7"/>
        <v>2</v>
      </c>
      <c r="O40" s="39">
        <v>3933</v>
      </c>
      <c r="P40" s="42">
        <f t="shared" si="8"/>
        <v>101</v>
      </c>
      <c r="Q40" s="39">
        <v>3922</v>
      </c>
      <c r="R40" s="42">
        <f t="shared" si="9"/>
        <v>11</v>
      </c>
      <c r="S40" s="16">
        <v>3842</v>
      </c>
      <c r="T40" s="35">
        <f t="shared" si="10"/>
        <v>80</v>
      </c>
      <c r="U40" s="16">
        <v>3923</v>
      </c>
      <c r="V40" s="35">
        <f t="shared" si="11"/>
        <v>409</v>
      </c>
      <c r="W40" s="16">
        <v>3924</v>
      </c>
      <c r="X40" s="35">
        <f t="shared" si="12"/>
        <v>-1</v>
      </c>
      <c r="Y40" s="16">
        <v>3982</v>
      </c>
      <c r="Z40" s="35">
        <f t="shared" si="0"/>
        <v>-58</v>
      </c>
      <c r="AA40" s="16">
        <v>4028</v>
      </c>
      <c r="AB40" s="35">
        <f t="shared" si="13"/>
        <v>-46</v>
      </c>
      <c r="AC40" s="16">
        <v>4066</v>
      </c>
      <c r="AD40" s="35">
        <f t="shared" si="14"/>
        <v>-38</v>
      </c>
      <c r="AE40" s="16">
        <v>4118</v>
      </c>
      <c r="AF40" s="35">
        <f t="shared" si="15"/>
        <v>-52</v>
      </c>
      <c r="AG40" s="16">
        <v>4227</v>
      </c>
      <c r="AH40" s="35">
        <f t="shared" si="1"/>
        <v>-109</v>
      </c>
      <c r="AJ40" s="2"/>
    </row>
    <row r="41" spans="1:36">
      <c r="A41" s="19" t="s">
        <v>32</v>
      </c>
      <c r="B41" s="14" t="s">
        <v>161</v>
      </c>
      <c r="C41" s="15" t="str">
        <f t="shared" si="2"/>
        <v>P</v>
      </c>
      <c r="D41" s="16">
        <v>5281</v>
      </c>
      <c r="E41" s="17">
        <v>5296</v>
      </c>
      <c r="F41" s="18">
        <f t="shared" si="3"/>
        <v>5296</v>
      </c>
      <c r="G41" s="16">
        <v>5172</v>
      </c>
      <c r="H41" s="42">
        <f t="shared" si="4"/>
        <v>124</v>
      </c>
      <c r="I41" s="16">
        <v>5322</v>
      </c>
      <c r="J41" s="42">
        <f t="shared" si="5"/>
        <v>-26</v>
      </c>
      <c r="K41" s="49">
        <v>5095</v>
      </c>
      <c r="L41" s="42">
        <f t="shared" si="6"/>
        <v>227</v>
      </c>
      <c r="M41" s="39">
        <v>5010</v>
      </c>
      <c r="N41" s="42">
        <f t="shared" si="7"/>
        <v>85</v>
      </c>
      <c r="O41" s="39">
        <v>4992</v>
      </c>
      <c r="P41" s="42">
        <f t="shared" si="8"/>
        <v>18</v>
      </c>
      <c r="Q41" s="39">
        <v>5029</v>
      </c>
      <c r="R41" s="42">
        <f t="shared" si="9"/>
        <v>-37</v>
      </c>
      <c r="S41" s="16">
        <v>4932</v>
      </c>
      <c r="T41" s="35">
        <f t="shared" si="10"/>
        <v>97</v>
      </c>
      <c r="U41" s="16">
        <v>4917</v>
      </c>
      <c r="V41" s="35">
        <f t="shared" si="11"/>
        <v>379</v>
      </c>
      <c r="W41" s="16">
        <v>4905</v>
      </c>
      <c r="X41" s="35">
        <f t="shared" si="12"/>
        <v>12</v>
      </c>
      <c r="Y41" s="16">
        <v>4915</v>
      </c>
      <c r="Z41" s="35">
        <f t="shared" ref="Z41:Z72" si="16">W41-Y41</f>
        <v>-10</v>
      </c>
      <c r="AA41" s="16">
        <v>4901</v>
      </c>
      <c r="AB41" s="35">
        <f t="shared" si="13"/>
        <v>14</v>
      </c>
      <c r="AC41" s="16">
        <v>4818</v>
      </c>
      <c r="AD41" s="35">
        <f t="shared" si="14"/>
        <v>83</v>
      </c>
      <c r="AE41" s="16">
        <v>4886</v>
      </c>
      <c r="AF41" s="35">
        <f t="shared" si="15"/>
        <v>-68</v>
      </c>
      <c r="AG41" s="16">
        <v>4978</v>
      </c>
      <c r="AH41" s="35">
        <f t="shared" si="1"/>
        <v>-92</v>
      </c>
      <c r="AJ41" s="2"/>
    </row>
    <row r="42" spans="1:36">
      <c r="A42" s="19" t="s">
        <v>33</v>
      </c>
      <c r="B42" s="14" t="s">
        <v>162</v>
      </c>
      <c r="C42" s="15" t="str">
        <f t="shared" si="2"/>
        <v>A</v>
      </c>
      <c r="D42" s="16">
        <v>18603</v>
      </c>
      <c r="E42" s="17">
        <v>18475</v>
      </c>
      <c r="F42" s="18">
        <f t="shared" si="3"/>
        <v>18603</v>
      </c>
      <c r="G42" s="16">
        <v>18837</v>
      </c>
      <c r="H42" s="42">
        <f t="shared" si="4"/>
        <v>-234</v>
      </c>
      <c r="I42" s="16">
        <v>19147</v>
      </c>
      <c r="J42" s="42">
        <f t="shared" si="5"/>
        <v>-544</v>
      </c>
      <c r="K42" s="49">
        <v>19152</v>
      </c>
      <c r="L42" s="42">
        <f t="shared" si="6"/>
        <v>-5</v>
      </c>
      <c r="M42" s="39">
        <v>19382</v>
      </c>
      <c r="N42" s="42">
        <f t="shared" si="7"/>
        <v>-230</v>
      </c>
      <c r="O42" s="39">
        <v>19680</v>
      </c>
      <c r="P42" s="42">
        <f t="shared" si="8"/>
        <v>-298</v>
      </c>
      <c r="Q42" s="39">
        <v>19965</v>
      </c>
      <c r="R42" s="42">
        <f t="shared" si="9"/>
        <v>-285</v>
      </c>
      <c r="S42" s="16">
        <v>20062</v>
      </c>
      <c r="T42" s="35">
        <f t="shared" si="10"/>
        <v>-97</v>
      </c>
      <c r="U42" s="16">
        <v>20175</v>
      </c>
      <c r="V42" s="35">
        <f t="shared" ref="V42:V73" si="17">F42-U42</f>
        <v>-1572</v>
      </c>
      <c r="W42" s="16">
        <v>20418</v>
      </c>
      <c r="X42" s="35">
        <f t="shared" si="12"/>
        <v>-243</v>
      </c>
      <c r="Y42" s="16">
        <v>20534</v>
      </c>
      <c r="Z42" s="35">
        <f t="shared" si="16"/>
        <v>-116</v>
      </c>
      <c r="AA42" s="16">
        <v>20557</v>
      </c>
      <c r="AB42" s="35">
        <f t="shared" si="13"/>
        <v>-23</v>
      </c>
      <c r="AC42" s="16">
        <v>20841</v>
      </c>
      <c r="AD42" s="35">
        <f t="shared" si="14"/>
        <v>-284</v>
      </c>
      <c r="AE42" s="16">
        <v>20907</v>
      </c>
      <c r="AF42" s="35">
        <f t="shared" si="15"/>
        <v>-66</v>
      </c>
      <c r="AG42" s="16">
        <v>20411</v>
      </c>
      <c r="AH42" s="35">
        <f t="shared" si="1"/>
        <v>496</v>
      </c>
      <c r="AJ42" s="2"/>
    </row>
    <row r="43" spans="1:36">
      <c r="A43" s="19" t="s">
        <v>34</v>
      </c>
      <c r="B43" s="14" t="s">
        <v>163</v>
      </c>
      <c r="C43" s="15" t="str">
        <f t="shared" si="2"/>
        <v>A</v>
      </c>
      <c r="D43" s="16">
        <v>3058</v>
      </c>
      <c r="E43" s="17">
        <v>3044</v>
      </c>
      <c r="F43" s="18">
        <f t="shared" si="3"/>
        <v>3058</v>
      </c>
      <c r="G43" s="16">
        <v>3031</v>
      </c>
      <c r="H43" s="42">
        <f t="shared" si="4"/>
        <v>27</v>
      </c>
      <c r="I43" s="16">
        <v>3094</v>
      </c>
      <c r="J43" s="42">
        <f t="shared" si="5"/>
        <v>-36</v>
      </c>
      <c r="K43" s="49">
        <v>3038</v>
      </c>
      <c r="L43" s="42">
        <f t="shared" si="6"/>
        <v>56</v>
      </c>
      <c r="M43" s="39">
        <v>3081</v>
      </c>
      <c r="N43" s="42">
        <f t="shared" si="7"/>
        <v>-43</v>
      </c>
      <c r="O43" s="39">
        <v>3047</v>
      </c>
      <c r="P43" s="42">
        <f t="shared" si="8"/>
        <v>34</v>
      </c>
      <c r="Q43" s="39">
        <v>3089</v>
      </c>
      <c r="R43" s="42">
        <f t="shared" si="9"/>
        <v>-42</v>
      </c>
      <c r="S43" s="16">
        <v>3156</v>
      </c>
      <c r="T43" s="35">
        <f t="shared" si="10"/>
        <v>-67</v>
      </c>
      <c r="U43" s="16">
        <v>3038</v>
      </c>
      <c r="V43" s="35">
        <f t="shared" si="17"/>
        <v>20</v>
      </c>
      <c r="W43" s="16">
        <v>2961</v>
      </c>
      <c r="X43" s="35">
        <f t="shared" si="12"/>
        <v>77</v>
      </c>
      <c r="Y43" s="16">
        <v>2995</v>
      </c>
      <c r="Z43" s="35">
        <f t="shared" si="16"/>
        <v>-34</v>
      </c>
      <c r="AA43" s="16">
        <v>3044</v>
      </c>
      <c r="AB43" s="35">
        <f t="shared" si="13"/>
        <v>-49</v>
      </c>
      <c r="AC43" s="16">
        <v>3094</v>
      </c>
      <c r="AD43" s="35">
        <f t="shared" si="14"/>
        <v>-50</v>
      </c>
      <c r="AE43" s="16">
        <v>3121</v>
      </c>
      <c r="AF43" s="35">
        <f t="shared" si="15"/>
        <v>-27</v>
      </c>
      <c r="AG43" s="16">
        <v>3075</v>
      </c>
      <c r="AH43" s="35">
        <f t="shared" si="1"/>
        <v>46</v>
      </c>
      <c r="AJ43" s="2"/>
    </row>
    <row r="44" spans="1:36">
      <c r="A44" s="19" t="s">
        <v>35</v>
      </c>
      <c r="B44" s="14" t="s">
        <v>164</v>
      </c>
      <c r="C44" s="15" t="str">
        <f t="shared" si="2"/>
        <v>A</v>
      </c>
      <c r="D44" s="16">
        <v>2271</v>
      </c>
      <c r="E44" s="17">
        <v>2253</v>
      </c>
      <c r="F44" s="18">
        <f t="shared" si="3"/>
        <v>2271</v>
      </c>
      <c r="G44" s="16">
        <v>2284</v>
      </c>
      <c r="H44" s="42">
        <f t="shared" si="4"/>
        <v>-13</v>
      </c>
      <c r="I44" s="16">
        <v>2293</v>
      </c>
      <c r="J44" s="42">
        <f t="shared" si="5"/>
        <v>-22</v>
      </c>
      <c r="K44" s="49">
        <v>2329</v>
      </c>
      <c r="L44" s="42">
        <f t="shared" si="6"/>
        <v>-36</v>
      </c>
      <c r="M44" s="39">
        <v>2395</v>
      </c>
      <c r="N44" s="42">
        <f t="shared" si="7"/>
        <v>-66</v>
      </c>
      <c r="O44" s="39">
        <v>2404</v>
      </c>
      <c r="P44" s="42">
        <f t="shared" si="8"/>
        <v>-9</v>
      </c>
      <c r="Q44" s="39">
        <v>2348</v>
      </c>
      <c r="R44" s="42">
        <f t="shared" si="9"/>
        <v>56</v>
      </c>
      <c r="S44" s="16">
        <v>2472</v>
      </c>
      <c r="T44" s="35">
        <f t="shared" si="10"/>
        <v>-124</v>
      </c>
      <c r="U44" s="16">
        <v>2449</v>
      </c>
      <c r="V44" s="35">
        <f t="shared" si="17"/>
        <v>-178</v>
      </c>
      <c r="W44" s="16">
        <v>2448</v>
      </c>
      <c r="X44" s="35">
        <f t="shared" si="12"/>
        <v>1</v>
      </c>
      <c r="Y44" s="16">
        <v>2472</v>
      </c>
      <c r="Z44" s="35">
        <f t="shared" si="16"/>
        <v>-24</v>
      </c>
      <c r="AA44" s="16">
        <v>2558</v>
      </c>
      <c r="AB44" s="35">
        <f t="shared" si="13"/>
        <v>-86</v>
      </c>
      <c r="AC44" s="16">
        <v>2613</v>
      </c>
      <c r="AD44" s="35">
        <f t="shared" si="14"/>
        <v>-55</v>
      </c>
      <c r="AE44" s="16">
        <v>2617</v>
      </c>
      <c r="AF44" s="35">
        <f t="shared" si="15"/>
        <v>-4</v>
      </c>
      <c r="AG44" s="16">
        <v>2664</v>
      </c>
      <c r="AH44" s="35">
        <f t="shared" si="1"/>
        <v>-47</v>
      </c>
      <c r="AJ44" s="2"/>
    </row>
    <row r="45" spans="1:36">
      <c r="A45" s="19" t="s">
        <v>36</v>
      </c>
      <c r="B45" s="14" t="s">
        <v>165</v>
      </c>
      <c r="C45" s="15" t="str">
        <f t="shared" si="2"/>
        <v>A</v>
      </c>
      <c r="D45" s="16">
        <v>6102</v>
      </c>
      <c r="E45" s="17">
        <v>6025</v>
      </c>
      <c r="F45" s="18">
        <f t="shared" si="3"/>
        <v>6102</v>
      </c>
      <c r="G45" s="16">
        <v>6133</v>
      </c>
      <c r="H45" s="42">
        <f t="shared" si="4"/>
        <v>-31</v>
      </c>
      <c r="I45" s="16">
        <v>6169</v>
      </c>
      <c r="J45" s="42">
        <f t="shared" si="5"/>
        <v>-67</v>
      </c>
      <c r="K45" s="49">
        <v>6242</v>
      </c>
      <c r="L45" s="42">
        <f t="shared" si="6"/>
        <v>-73</v>
      </c>
      <c r="M45" s="39">
        <v>6319</v>
      </c>
      <c r="N45" s="42">
        <f t="shared" si="7"/>
        <v>-77</v>
      </c>
      <c r="O45" s="39">
        <v>6345</v>
      </c>
      <c r="P45" s="42">
        <f t="shared" si="8"/>
        <v>-26</v>
      </c>
      <c r="Q45" s="39">
        <v>6411</v>
      </c>
      <c r="R45" s="42">
        <f t="shared" si="9"/>
        <v>-66</v>
      </c>
      <c r="S45" s="16">
        <v>6489</v>
      </c>
      <c r="T45" s="35">
        <f t="shared" si="10"/>
        <v>-78</v>
      </c>
      <c r="U45" s="16">
        <v>6483</v>
      </c>
      <c r="V45" s="35">
        <f t="shared" si="17"/>
        <v>-381</v>
      </c>
      <c r="W45" s="16">
        <v>6566</v>
      </c>
      <c r="X45" s="35">
        <f t="shared" si="12"/>
        <v>-83</v>
      </c>
      <c r="Y45" s="16">
        <v>6665</v>
      </c>
      <c r="Z45" s="35">
        <f t="shared" si="16"/>
        <v>-99</v>
      </c>
      <c r="AA45" s="16">
        <v>6586</v>
      </c>
      <c r="AB45" s="35">
        <f t="shared" si="13"/>
        <v>79</v>
      </c>
      <c r="AC45" s="16">
        <v>6740</v>
      </c>
      <c r="AD45" s="35">
        <f t="shared" si="14"/>
        <v>-154</v>
      </c>
      <c r="AE45" s="16">
        <v>6734</v>
      </c>
      <c r="AF45" s="35">
        <f t="shared" si="15"/>
        <v>6</v>
      </c>
      <c r="AG45" s="16">
        <v>6549</v>
      </c>
      <c r="AH45" s="35">
        <f t="shared" si="1"/>
        <v>185</v>
      </c>
      <c r="AJ45" s="2"/>
    </row>
    <row r="46" spans="1:36">
      <c r="A46" s="19" t="s">
        <v>37</v>
      </c>
      <c r="B46" s="14" t="s">
        <v>166</v>
      </c>
      <c r="C46" s="15" t="str">
        <f t="shared" si="2"/>
        <v>A</v>
      </c>
      <c r="D46" s="16">
        <v>9656</v>
      </c>
      <c r="E46" s="17">
        <v>9655</v>
      </c>
      <c r="F46" s="18">
        <f t="shared" si="3"/>
        <v>9656</v>
      </c>
      <c r="G46" s="16">
        <v>9539</v>
      </c>
      <c r="H46" s="42">
        <f t="shared" si="4"/>
        <v>117</v>
      </c>
      <c r="I46" s="16">
        <v>9652</v>
      </c>
      <c r="J46" s="42">
        <f t="shared" si="5"/>
        <v>4</v>
      </c>
      <c r="K46" s="49">
        <v>9644</v>
      </c>
      <c r="L46" s="42">
        <f t="shared" si="6"/>
        <v>8</v>
      </c>
      <c r="M46" s="39">
        <v>9860</v>
      </c>
      <c r="N46" s="42">
        <f t="shared" si="7"/>
        <v>-216</v>
      </c>
      <c r="O46" s="39">
        <v>9952</v>
      </c>
      <c r="P46" s="42">
        <f t="shared" si="8"/>
        <v>-92</v>
      </c>
      <c r="Q46" s="39">
        <v>9881</v>
      </c>
      <c r="R46" s="42">
        <f t="shared" si="9"/>
        <v>71</v>
      </c>
      <c r="S46" s="16">
        <v>9581</v>
      </c>
      <c r="T46" s="35">
        <f t="shared" si="10"/>
        <v>300</v>
      </c>
      <c r="U46" s="16">
        <v>9278</v>
      </c>
      <c r="V46" s="35">
        <f t="shared" si="17"/>
        <v>378</v>
      </c>
      <c r="W46" s="16">
        <v>9220</v>
      </c>
      <c r="X46" s="35">
        <f t="shared" si="12"/>
        <v>58</v>
      </c>
      <c r="Y46" s="16">
        <v>8998</v>
      </c>
      <c r="Z46" s="35">
        <f t="shared" si="16"/>
        <v>222</v>
      </c>
      <c r="AA46" s="16">
        <v>8786</v>
      </c>
      <c r="AB46" s="35">
        <f t="shared" si="13"/>
        <v>212</v>
      </c>
      <c r="AC46" s="16">
        <v>8987</v>
      </c>
      <c r="AD46" s="35">
        <f t="shared" si="14"/>
        <v>-201</v>
      </c>
      <c r="AE46" s="16">
        <v>9003</v>
      </c>
      <c r="AF46" s="35">
        <f t="shared" si="15"/>
        <v>-16</v>
      </c>
      <c r="AG46" s="16">
        <v>9072</v>
      </c>
      <c r="AH46" s="35">
        <f t="shared" si="1"/>
        <v>-69</v>
      </c>
      <c r="AJ46" s="2"/>
    </row>
    <row r="47" spans="1:36">
      <c r="A47" s="19" t="s">
        <v>38</v>
      </c>
      <c r="B47" s="14" t="s">
        <v>167</v>
      </c>
      <c r="C47" s="15" t="str">
        <f t="shared" si="2"/>
        <v>P</v>
      </c>
      <c r="D47" s="16">
        <v>32920</v>
      </c>
      <c r="E47" s="17">
        <v>33648</v>
      </c>
      <c r="F47" s="18">
        <f t="shared" si="3"/>
        <v>33648</v>
      </c>
      <c r="G47" s="16">
        <v>32491</v>
      </c>
      <c r="H47" s="42">
        <f t="shared" si="4"/>
        <v>1157</v>
      </c>
      <c r="I47" s="16">
        <v>33080</v>
      </c>
      <c r="J47" s="42">
        <f t="shared" si="5"/>
        <v>568</v>
      </c>
      <c r="K47" s="49">
        <v>33467</v>
      </c>
      <c r="L47" s="42">
        <f t="shared" si="6"/>
        <v>-387</v>
      </c>
      <c r="M47" s="39">
        <v>34013</v>
      </c>
      <c r="N47" s="42">
        <f t="shared" si="7"/>
        <v>-546</v>
      </c>
      <c r="O47" s="39">
        <v>34168</v>
      </c>
      <c r="P47" s="42">
        <f t="shared" si="8"/>
        <v>-155</v>
      </c>
      <c r="Q47" s="39">
        <v>33907</v>
      </c>
      <c r="R47" s="42">
        <f t="shared" si="9"/>
        <v>261</v>
      </c>
      <c r="S47" s="16">
        <v>33114</v>
      </c>
      <c r="T47" s="35">
        <f t="shared" si="10"/>
        <v>793</v>
      </c>
      <c r="U47" s="16">
        <v>33072</v>
      </c>
      <c r="V47" s="35">
        <f t="shared" si="17"/>
        <v>576</v>
      </c>
      <c r="W47" s="16">
        <v>32369</v>
      </c>
      <c r="X47" s="35">
        <f t="shared" si="12"/>
        <v>703</v>
      </c>
      <c r="Y47" s="16">
        <v>32000</v>
      </c>
      <c r="Z47" s="35">
        <f t="shared" si="16"/>
        <v>369</v>
      </c>
      <c r="AA47" s="16">
        <v>31867</v>
      </c>
      <c r="AB47" s="35">
        <f t="shared" si="13"/>
        <v>133</v>
      </c>
      <c r="AC47" s="16">
        <v>32873</v>
      </c>
      <c r="AD47" s="35">
        <f t="shared" si="14"/>
        <v>-1006</v>
      </c>
      <c r="AE47" s="16">
        <v>31787</v>
      </c>
      <c r="AF47" s="35">
        <f t="shared" si="15"/>
        <v>1086</v>
      </c>
      <c r="AG47" s="16">
        <v>31772</v>
      </c>
      <c r="AH47" s="35">
        <f t="shared" si="1"/>
        <v>15</v>
      </c>
      <c r="AJ47" s="2"/>
    </row>
    <row r="48" spans="1:36">
      <c r="A48" s="19" t="s">
        <v>39</v>
      </c>
      <c r="B48" s="14" t="s">
        <v>168</v>
      </c>
      <c r="C48" s="15" t="str">
        <f t="shared" si="2"/>
        <v>A</v>
      </c>
      <c r="D48" s="16">
        <v>5621</v>
      </c>
      <c r="E48" s="17">
        <v>5497</v>
      </c>
      <c r="F48" s="18">
        <f t="shared" si="3"/>
        <v>5621</v>
      </c>
      <c r="G48" s="16">
        <v>5836</v>
      </c>
      <c r="H48" s="42">
        <f t="shared" si="4"/>
        <v>-215</v>
      </c>
      <c r="I48" s="16">
        <v>5916</v>
      </c>
      <c r="J48" s="42">
        <f t="shared" si="5"/>
        <v>-295</v>
      </c>
      <c r="K48" s="49">
        <v>5994</v>
      </c>
      <c r="L48" s="42">
        <f t="shared" si="6"/>
        <v>-78</v>
      </c>
      <c r="M48" s="39">
        <v>5964</v>
      </c>
      <c r="N48" s="42">
        <f t="shared" si="7"/>
        <v>30</v>
      </c>
      <c r="O48" s="39">
        <v>5865</v>
      </c>
      <c r="P48" s="42">
        <f t="shared" si="8"/>
        <v>99</v>
      </c>
      <c r="Q48" s="39">
        <v>6133</v>
      </c>
      <c r="R48" s="42">
        <f t="shared" si="9"/>
        <v>-268</v>
      </c>
      <c r="S48" s="16">
        <v>6679</v>
      </c>
      <c r="T48" s="35">
        <f t="shared" si="10"/>
        <v>-546</v>
      </c>
      <c r="U48" s="16">
        <v>7076</v>
      </c>
      <c r="V48" s="35">
        <f t="shared" si="17"/>
        <v>-1455</v>
      </c>
      <c r="W48" s="16">
        <v>7175</v>
      </c>
      <c r="X48" s="35">
        <f t="shared" si="12"/>
        <v>-99</v>
      </c>
      <c r="Y48" s="16">
        <v>7297</v>
      </c>
      <c r="Z48" s="35">
        <f t="shared" si="16"/>
        <v>-122</v>
      </c>
      <c r="AA48" s="16">
        <v>7239</v>
      </c>
      <c r="AB48" s="35">
        <f t="shared" si="13"/>
        <v>58</v>
      </c>
      <c r="AC48" s="16">
        <v>7455</v>
      </c>
      <c r="AD48" s="35">
        <f t="shared" si="14"/>
        <v>-216</v>
      </c>
      <c r="AE48" s="16">
        <v>7484</v>
      </c>
      <c r="AF48" s="35">
        <f t="shared" si="15"/>
        <v>-29</v>
      </c>
      <c r="AG48" s="16">
        <v>7610</v>
      </c>
      <c r="AH48" s="35">
        <f t="shared" si="1"/>
        <v>-126</v>
      </c>
      <c r="AJ48" s="2"/>
    </row>
    <row r="49" spans="1:36">
      <c r="A49" s="19" t="s">
        <v>40</v>
      </c>
      <c r="B49" s="14" t="s">
        <v>169</v>
      </c>
      <c r="C49" s="15" t="str">
        <f t="shared" si="2"/>
        <v>A</v>
      </c>
      <c r="D49" s="16">
        <v>53777</v>
      </c>
      <c r="E49" s="17">
        <v>53741</v>
      </c>
      <c r="F49" s="18">
        <f t="shared" si="3"/>
        <v>53777</v>
      </c>
      <c r="G49" s="16">
        <v>54174</v>
      </c>
      <c r="H49" s="42">
        <f t="shared" si="4"/>
        <v>-397</v>
      </c>
      <c r="I49" s="16">
        <v>54480</v>
      </c>
      <c r="J49" s="42">
        <f t="shared" si="5"/>
        <v>-703</v>
      </c>
      <c r="K49" s="49">
        <v>54906</v>
      </c>
      <c r="L49" s="42">
        <f t="shared" si="6"/>
        <v>-426</v>
      </c>
      <c r="M49" s="39">
        <v>54552</v>
      </c>
      <c r="N49" s="42">
        <f t="shared" si="7"/>
        <v>354</v>
      </c>
      <c r="O49" s="39">
        <v>54471</v>
      </c>
      <c r="P49" s="42">
        <f t="shared" si="8"/>
        <v>81</v>
      </c>
      <c r="Q49" s="39">
        <v>53701</v>
      </c>
      <c r="R49" s="42">
        <f t="shared" si="9"/>
        <v>770</v>
      </c>
      <c r="S49" s="16">
        <v>53789</v>
      </c>
      <c r="T49" s="35">
        <f t="shared" si="10"/>
        <v>-88</v>
      </c>
      <c r="U49" s="16">
        <v>53189</v>
      </c>
      <c r="V49" s="35">
        <f t="shared" si="17"/>
        <v>588</v>
      </c>
      <c r="W49" s="16">
        <v>52850</v>
      </c>
      <c r="X49" s="35">
        <f t="shared" si="12"/>
        <v>339</v>
      </c>
      <c r="Y49" s="16">
        <v>52284</v>
      </c>
      <c r="Z49" s="35">
        <f t="shared" si="16"/>
        <v>566</v>
      </c>
      <c r="AA49" s="16">
        <v>51526</v>
      </c>
      <c r="AB49" s="35">
        <f t="shared" si="13"/>
        <v>758</v>
      </c>
      <c r="AC49" s="16">
        <v>51785</v>
      </c>
      <c r="AD49" s="35">
        <f t="shared" si="14"/>
        <v>-259</v>
      </c>
      <c r="AE49" s="16">
        <v>51458</v>
      </c>
      <c r="AF49" s="35">
        <f t="shared" si="15"/>
        <v>327</v>
      </c>
      <c r="AG49" s="16">
        <v>50804</v>
      </c>
      <c r="AH49" s="35">
        <f t="shared" si="1"/>
        <v>654</v>
      </c>
      <c r="AJ49" s="2"/>
    </row>
    <row r="50" spans="1:36">
      <c r="A50" s="19" t="s">
        <v>41</v>
      </c>
      <c r="B50" s="14" t="s">
        <v>170</v>
      </c>
      <c r="C50" s="15" t="str">
        <f t="shared" si="2"/>
        <v>A</v>
      </c>
      <c r="D50" s="16">
        <v>8059</v>
      </c>
      <c r="E50" s="17">
        <v>8044</v>
      </c>
      <c r="F50" s="18">
        <f t="shared" si="3"/>
        <v>8059</v>
      </c>
      <c r="G50" s="16">
        <v>8178</v>
      </c>
      <c r="H50" s="42">
        <f t="shared" si="4"/>
        <v>-119</v>
      </c>
      <c r="I50" s="16">
        <v>8198</v>
      </c>
      <c r="J50" s="42">
        <f t="shared" si="5"/>
        <v>-139</v>
      </c>
      <c r="K50" s="49">
        <v>8433</v>
      </c>
      <c r="L50" s="42">
        <f t="shared" si="6"/>
        <v>-235</v>
      </c>
      <c r="M50" s="39">
        <v>8566</v>
      </c>
      <c r="N50" s="42">
        <f t="shared" si="7"/>
        <v>-133</v>
      </c>
      <c r="O50" s="39">
        <v>8668</v>
      </c>
      <c r="P50" s="42">
        <f t="shared" si="8"/>
        <v>-102</v>
      </c>
      <c r="Q50" s="39">
        <v>8780</v>
      </c>
      <c r="R50" s="42">
        <f t="shared" si="9"/>
        <v>-112</v>
      </c>
      <c r="S50" s="16">
        <v>8671</v>
      </c>
      <c r="T50" s="35">
        <f t="shared" si="10"/>
        <v>109</v>
      </c>
      <c r="U50" s="16">
        <v>8660</v>
      </c>
      <c r="V50" s="35">
        <f t="shared" si="17"/>
        <v>-601</v>
      </c>
      <c r="W50" s="16">
        <v>8683</v>
      </c>
      <c r="X50" s="35">
        <f t="shared" si="12"/>
        <v>-23</v>
      </c>
      <c r="Y50" s="16">
        <v>8556</v>
      </c>
      <c r="Z50" s="35">
        <f t="shared" si="16"/>
        <v>127</v>
      </c>
      <c r="AA50" s="16">
        <v>8467</v>
      </c>
      <c r="AB50" s="35">
        <f t="shared" si="13"/>
        <v>89</v>
      </c>
      <c r="AC50" s="16">
        <v>8624</v>
      </c>
      <c r="AD50" s="35">
        <f t="shared" si="14"/>
        <v>-157</v>
      </c>
      <c r="AE50" s="16">
        <v>8468</v>
      </c>
      <c r="AF50" s="35">
        <f t="shared" si="15"/>
        <v>156</v>
      </c>
      <c r="AG50" s="16">
        <v>8116</v>
      </c>
      <c r="AH50" s="35">
        <f t="shared" si="1"/>
        <v>352</v>
      </c>
      <c r="AJ50" s="2"/>
    </row>
    <row r="51" spans="1:36">
      <c r="A51" s="19" t="s">
        <v>42</v>
      </c>
      <c r="B51" s="14" t="s">
        <v>171</v>
      </c>
      <c r="C51" s="15" t="str">
        <f t="shared" si="2"/>
        <v>P</v>
      </c>
      <c r="D51" s="16">
        <v>30877</v>
      </c>
      <c r="E51" s="17">
        <v>30975</v>
      </c>
      <c r="F51" s="18">
        <f t="shared" si="3"/>
        <v>30975</v>
      </c>
      <c r="G51" s="16">
        <v>31153</v>
      </c>
      <c r="H51" s="42">
        <f t="shared" si="4"/>
        <v>-178</v>
      </c>
      <c r="I51" s="16">
        <v>31804</v>
      </c>
      <c r="J51" s="42">
        <f t="shared" si="5"/>
        <v>-829</v>
      </c>
      <c r="K51" s="49">
        <v>31527</v>
      </c>
      <c r="L51" s="42">
        <f t="shared" si="6"/>
        <v>277</v>
      </c>
      <c r="M51" s="39">
        <v>31665</v>
      </c>
      <c r="N51" s="42">
        <f t="shared" si="7"/>
        <v>-138</v>
      </c>
      <c r="O51" s="39">
        <v>31442</v>
      </c>
      <c r="P51" s="42">
        <f t="shared" si="8"/>
        <v>223</v>
      </c>
      <c r="Q51" s="39">
        <v>31293</v>
      </c>
      <c r="R51" s="42">
        <f t="shared" si="9"/>
        <v>149</v>
      </c>
      <c r="S51" s="16">
        <v>31166</v>
      </c>
      <c r="T51" s="35">
        <f t="shared" si="10"/>
        <v>127</v>
      </c>
      <c r="U51" s="16">
        <v>30985</v>
      </c>
      <c r="V51" s="35">
        <f t="shared" si="17"/>
        <v>-10</v>
      </c>
      <c r="W51" s="16">
        <v>31400</v>
      </c>
      <c r="X51" s="35">
        <f t="shared" si="12"/>
        <v>-415</v>
      </c>
      <c r="Y51" s="16">
        <v>31697</v>
      </c>
      <c r="Z51" s="35">
        <f t="shared" si="16"/>
        <v>-297</v>
      </c>
      <c r="AA51" s="16">
        <v>32169</v>
      </c>
      <c r="AB51" s="35">
        <f t="shared" si="13"/>
        <v>-472</v>
      </c>
      <c r="AC51" s="16">
        <v>32523</v>
      </c>
      <c r="AD51" s="35">
        <f t="shared" si="14"/>
        <v>-354</v>
      </c>
      <c r="AE51" s="16">
        <v>32546</v>
      </c>
      <c r="AF51" s="35">
        <f t="shared" si="15"/>
        <v>-23</v>
      </c>
      <c r="AG51" s="16">
        <v>32321</v>
      </c>
      <c r="AH51" s="35">
        <f t="shared" si="1"/>
        <v>225</v>
      </c>
      <c r="AJ51" s="2"/>
    </row>
    <row r="52" spans="1:36">
      <c r="A52" s="19" t="s">
        <v>43</v>
      </c>
      <c r="B52" s="14" t="s">
        <v>172</v>
      </c>
      <c r="C52" s="15" t="str">
        <f t="shared" si="2"/>
        <v>A</v>
      </c>
      <c r="D52" s="16">
        <v>1595</v>
      </c>
      <c r="E52" s="17">
        <v>1560</v>
      </c>
      <c r="F52" s="18">
        <f t="shared" si="3"/>
        <v>1595</v>
      </c>
      <c r="G52" s="16">
        <v>1706</v>
      </c>
      <c r="H52" s="42">
        <f t="shared" si="4"/>
        <v>-111</v>
      </c>
      <c r="I52" s="16">
        <v>1671</v>
      </c>
      <c r="J52" s="42">
        <f t="shared" si="5"/>
        <v>-76</v>
      </c>
      <c r="K52" s="49">
        <v>1606</v>
      </c>
      <c r="L52" s="42">
        <f t="shared" si="6"/>
        <v>65</v>
      </c>
      <c r="M52" s="39">
        <v>1637</v>
      </c>
      <c r="N52" s="42">
        <f t="shared" si="7"/>
        <v>-31</v>
      </c>
      <c r="O52" s="39">
        <v>1657</v>
      </c>
      <c r="P52" s="42">
        <f t="shared" si="8"/>
        <v>-20</v>
      </c>
      <c r="Q52" s="39">
        <v>1659</v>
      </c>
      <c r="R52" s="42">
        <f t="shared" si="9"/>
        <v>-2</v>
      </c>
      <c r="S52" s="16">
        <v>1740</v>
      </c>
      <c r="T52" s="35">
        <f t="shared" si="10"/>
        <v>-81</v>
      </c>
      <c r="U52" s="16">
        <v>1794</v>
      </c>
      <c r="V52" s="35">
        <f t="shared" si="17"/>
        <v>-199</v>
      </c>
      <c r="W52" s="16">
        <v>1832</v>
      </c>
      <c r="X52" s="35">
        <f t="shared" si="12"/>
        <v>-38</v>
      </c>
      <c r="Y52" s="16">
        <v>1874</v>
      </c>
      <c r="Z52" s="35">
        <f t="shared" si="16"/>
        <v>-42</v>
      </c>
      <c r="AA52" s="16">
        <v>1916</v>
      </c>
      <c r="AB52" s="35">
        <f t="shared" si="13"/>
        <v>-42</v>
      </c>
      <c r="AC52" s="16">
        <v>1999</v>
      </c>
      <c r="AD52" s="35">
        <f t="shared" si="14"/>
        <v>-83</v>
      </c>
      <c r="AE52" s="16">
        <v>2079</v>
      </c>
      <c r="AF52" s="35">
        <f t="shared" si="15"/>
        <v>-80</v>
      </c>
      <c r="AG52" s="16">
        <v>2112</v>
      </c>
      <c r="AH52" s="35">
        <f t="shared" si="1"/>
        <v>-33</v>
      </c>
      <c r="AJ52" s="2"/>
    </row>
    <row r="53" spans="1:36">
      <c r="A53" s="19" t="s">
        <v>44</v>
      </c>
      <c r="B53" s="14" t="s">
        <v>173</v>
      </c>
      <c r="C53" s="15" t="str">
        <f t="shared" si="2"/>
        <v>A</v>
      </c>
      <c r="D53" s="16">
        <v>1140</v>
      </c>
      <c r="E53" s="17">
        <v>1112</v>
      </c>
      <c r="F53" s="18">
        <f t="shared" si="3"/>
        <v>1140</v>
      </c>
      <c r="G53" s="16">
        <v>1121</v>
      </c>
      <c r="H53" s="42">
        <f t="shared" si="4"/>
        <v>19</v>
      </c>
      <c r="I53" s="16">
        <v>1152</v>
      </c>
      <c r="J53" s="42">
        <f t="shared" si="5"/>
        <v>-12</v>
      </c>
      <c r="K53" s="49">
        <v>1196</v>
      </c>
      <c r="L53" s="42">
        <f t="shared" si="6"/>
        <v>-44</v>
      </c>
      <c r="M53" s="39">
        <v>1191</v>
      </c>
      <c r="N53" s="42">
        <f t="shared" si="7"/>
        <v>5</v>
      </c>
      <c r="O53" s="39">
        <v>1190</v>
      </c>
      <c r="P53" s="42">
        <f t="shared" si="8"/>
        <v>1</v>
      </c>
      <c r="Q53" s="39">
        <v>1203</v>
      </c>
      <c r="R53" s="42">
        <f t="shared" si="9"/>
        <v>-13</v>
      </c>
      <c r="S53" s="16">
        <v>1209</v>
      </c>
      <c r="T53" s="35">
        <f t="shared" si="10"/>
        <v>-6</v>
      </c>
      <c r="U53" s="16">
        <v>1227</v>
      </c>
      <c r="V53" s="35">
        <f t="shared" si="17"/>
        <v>-87</v>
      </c>
      <c r="W53" s="16">
        <v>1201</v>
      </c>
      <c r="X53" s="35">
        <f t="shared" si="12"/>
        <v>26</v>
      </c>
      <c r="Y53" s="16">
        <v>1196</v>
      </c>
      <c r="Z53" s="35">
        <f t="shared" si="16"/>
        <v>5</v>
      </c>
      <c r="AA53" s="16">
        <v>1170</v>
      </c>
      <c r="AB53" s="35">
        <f t="shared" si="13"/>
        <v>26</v>
      </c>
      <c r="AC53" s="16">
        <v>1199</v>
      </c>
      <c r="AD53" s="35">
        <f t="shared" si="14"/>
        <v>-29</v>
      </c>
      <c r="AE53" s="16">
        <v>1219</v>
      </c>
      <c r="AF53" s="35">
        <f t="shared" si="15"/>
        <v>-20</v>
      </c>
      <c r="AG53" s="16">
        <v>1226</v>
      </c>
      <c r="AH53" s="35">
        <f t="shared" si="1"/>
        <v>-7</v>
      </c>
      <c r="AJ53" s="2"/>
    </row>
    <row r="54" spans="1:36">
      <c r="A54" s="19" t="s">
        <v>45</v>
      </c>
      <c r="B54" s="14" t="s">
        <v>174</v>
      </c>
      <c r="C54" s="15" t="str">
        <f t="shared" si="2"/>
        <v>A</v>
      </c>
      <c r="D54" s="16">
        <v>7231</v>
      </c>
      <c r="E54" s="17">
        <v>7113</v>
      </c>
      <c r="F54" s="18">
        <f t="shared" si="3"/>
        <v>7231</v>
      </c>
      <c r="G54" s="16">
        <v>7381</v>
      </c>
      <c r="H54" s="42">
        <f t="shared" si="4"/>
        <v>-150</v>
      </c>
      <c r="I54" s="16">
        <v>7511</v>
      </c>
      <c r="J54" s="42">
        <f t="shared" si="5"/>
        <v>-280</v>
      </c>
      <c r="K54" s="49">
        <v>7706</v>
      </c>
      <c r="L54" s="42">
        <f t="shared" si="6"/>
        <v>-195</v>
      </c>
      <c r="M54" s="39">
        <v>7961</v>
      </c>
      <c r="N54" s="42">
        <f t="shared" si="7"/>
        <v>-255</v>
      </c>
      <c r="O54" s="39">
        <v>8051</v>
      </c>
      <c r="P54" s="42">
        <f t="shared" si="8"/>
        <v>-90</v>
      </c>
      <c r="Q54" s="39">
        <v>8174</v>
      </c>
      <c r="R54" s="42">
        <f t="shared" si="9"/>
        <v>-123</v>
      </c>
      <c r="S54" s="16">
        <v>8512</v>
      </c>
      <c r="T54" s="35">
        <f t="shared" si="10"/>
        <v>-338</v>
      </c>
      <c r="U54" s="16">
        <v>8559</v>
      </c>
      <c r="V54" s="35">
        <f t="shared" si="17"/>
        <v>-1328</v>
      </c>
      <c r="W54" s="16">
        <v>8640</v>
      </c>
      <c r="X54" s="35">
        <f t="shared" si="12"/>
        <v>-81</v>
      </c>
      <c r="Y54" s="16">
        <v>8787</v>
      </c>
      <c r="Z54" s="35">
        <f t="shared" si="16"/>
        <v>-147</v>
      </c>
      <c r="AA54" s="16">
        <v>8769</v>
      </c>
      <c r="AB54" s="35">
        <f t="shared" si="13"/>
        <v>18</v>
      </c>
      <c r="AC54" s="16">
        <v>8943</v>
      </c>
      <c r="AD54" s="35">
        <f t="shared" si="14"/>
        <v>-174</v>
      </c>
      <c r="AE54" s="16">
        <v>8988</v>
      </c>
      <c r="AF54" s="35">
        <f t="shared" si="15"/>
        <v>-45</v>
      </c>
      <c r="AG54" s="16">
        <v>8804</v>
      </c>
      <c r="AH54" s="35">
        <f t="shared" si="1"/>
        <v>184</v>
      </c>
      <c r="AJ54" s="2"/>
    </row>
    <row r="55" spans="1:36">
      <c r="A55" s="19" t="s">
        <v>46</v>
      </c>
      <c r="B55" s="14" t="s">
        <v>175</v>
      </c>
      <c r="C55" s="15" t="str">
        <f t="shared" si="2"/>
        <v>A</v>
      </c>
      <c r="D55" s="16">
        <v>2881</v>
      </c>
      <c r="E55" s="17">
        <v>2837</v>
      </c>
      <c r="F55" s="18">
        <f t="shared" si="3"/>
        <v>2881</v>
      </c>
      <c r="G55" s="16">
        <v>2936</v>
      </c>
      <c r="H55" s="42">
        <f t="shared" si="4"/>
        <v>-55</v>
      </c>
      <c r="I55" s="16">
        <v>3063</v>
      </c>
      <c r="J55" s="42">
        <f t="shared" si="5"/>
        <v>-182</v>
      </c>
      <c r="K55" s="49">
        <v>3125</v>
      </c>
      <c r="L55" s="42">
        <f t="shared" si="6"/>
        <v>-62</v>
      </c>
      <c r="M55" s="39">
        <v>3169</v>
      </c>
      <c r="N55" s="42">
        <f t="shared" si="7"/>
        <v>-44</v>
      </c>
      <c r="O55" s="39">
        <v>3245</v>
      </c>
      <c r="P55" s="42">
        <f t="shared" si="8"/>
        <v>-76</v>
      </c>
      <c r="Q55" s="39">
        <v>3146</v>
      </c>
      <c r="R55" s="42">
        <f t="shared" si="9"/>
        <v>99</v>
      </c>
      <c r="S55" s="16">
        <v>3182</v>
      </c>
      <c r="T55" s="35">
        <f t="shared" si="10"/>
        <v>-36</v>
      </c>
      <c r="U55" s="16">
        <v>3213</v>
      </c>
      <c r="V55" s="35">
        <f t="shared" si="17"/>
        <v>-332</v>
      </c>
      <c r="W55" s="16">
        <v>3245</v>
      </c>
      <c r="X55" s="35">
        <f t="shared" si="12"/>
        <v>-32</v>
      </c>
      <c r="Y55" s="16">
        <v>3327</v>
      </c>
      <c r="Z55" s="35">
        <f t="shared" si="16"/>
        <v>-82</v>
      </c>
      <c r="AA55" s="16">
        <v>3340</v>
      </c>
      <c r="AB55" s="35">
        <f t="shared" si="13"/>
        <v>-13</v>
      </c>
      <c r="AC55" s="16">
        <v>3366</v>
      </c>
      <c r="AD55" s="35">
        <f t="shared" si="14"/>
        <v>-26</v>
      </c>
      <c r="AE55" s="16">
        <v>3263</v>
      </c>
      <c r="AF55" s="35">
        <f t="shared" si="15"/>
        <v>103</v>
      </c>
      <c r="AG55" s="16">
        <v>3299</v>
      </c>
      <c r="AH55" s="35">
        <f t="shared" si="1"/>
        <v>-36</v>
      </c>
      <c r="AJ55" s="2"/>
    </row>
    <row r="56" spans="1:36">
      <c r="A56" s="19" t="s">
        <v>47</v>
      </c>
      <c r="B56" s="14" t="s">
        <v>176</v>
      </c>
      <c r="C56" s="15" t="str">
        <f t="shared" si="2"/>
        <v>P</v>
      </c>
      <c r="D56" s="16">
        <v>71277</v>
      </c>
      <c r="E56" s="17">
        <v>71331</v>
      </c>
      <c r="F56" s="18">
        <f t="shared" si="3"/>
        <v>71331</v>
      </c>
      <c r="G56" s="16">
        <v>71926</v>
      </c>
      <c r="H56" s="42">
        <f t="shared" si="4"/>
        <v>-595</v>
      </c>
      <c r="I56" s="16">
        <v>72259</v>
      </c>
      <c r="J56" s="42">
        <f t="shared" si="5"/>
        <v>-928</v>
      </c>
      <c r="K56" s="49">
        <v>71977</v>
      </c>
      <c r="L56" s="42">
        <f t="shared" si="6"/>
        <v>282</v>
      </c>
      <c r="M56" s="39">
        <v>71710</v>
      </c>
      <c r="N56" s="42">
        <f t="shared" si="7"/>
        <v>267</v>
      </c>
      <c r="O56" s="39">
        <v>71917</v>
      </c>
      <c r="P56" s="42">
        <f t="shared" si="8"/>
        <v>-207</v>
      </c>
      <c r="Q56" s="39">
        <v>72202</v>
      </c>
      <c r="R56" s="42">
        <f t="shared" si="9"/>
        <v>-285</v>
      </c>
      <c r="S56" s="16">
        <v>72895</v>
      </c>
      <c r="T56" s="35">
        <f t="shared" si="10"/>
        <v>-693</v>
      </c>
      <c r="U56" s="16">
        <v>72603</v>
      </c>
      <c r="V56" s="35">
        <f t="shared" si="17"/>
        <v>-1272</v>
      </c>
      <c r="W56" s="16">
        <v>72056</v>
      </c>
      <c r="X56" s="35">
        <f t="shared" si="12"/>
        <v>547</v>
      </c>
      <c r="Y56" s="16">
        <v>71671</v>
      </c>
      <c r="Z56" s="35">
        <f t="shared" si="16"/>
        <v>385</v>
      </c>
      <c r="AA56" s="16">
        <v>71079</v>
      </c>
      <c r="AB56" s="35">
        <f t="shared" si="13"/>
        <v>592</v>
      </c>
      <c r="AC56" s="16">
        <v>72219</v>
      </c>
      <c r="AD56" s="35">
        <f t="shared" si="14"/>
        <v>-1140</v>
      </c>
      <c r="AE56" s="16">
        <v>71569</v>
      </c>
      <c r="AF56" s="35">
        <f t="shared" si="15"/>
        <v>650</v>
      </c>
      <c r="AG56" s="16">
        <v>69979</v>
      </c>
      <c r="AH56" s="35">
        <f t="shared" si="1"/>
        <v>1590</v>
      </c>
      <c r="AJ56" s="2"/>
    </row>
    <row r="57" spans="1:36">
      <c r="A57" s="19" t="s">
        <v>48</v>
      </c>
      <c r="B57" s="14" t="s">
        <v>177</v>
      </c>
      <c r="C57" s="15" t="str">
        <f t="shared" si="2"/>
        <v>A</v>
      </c>
      <c r="D57" s="16">
        <v>2194</v>
      </c>
      <c r="E57" s="17">
        <v>2132</v>
      </c>
      <c r="F57" s="18">
        <f t="shared" si="3"/>
        <v>2194</v>
      </c>
      <c r="G57" s="16">
        <v>2358</v>
      </c>
      <c r="H57" s="42">
        <f t="shared" si="4"/>
        <v>-164</v>
      </c>
      <c r="I57" s="16">
        <v>2472</v>
      </c>
      <c r="J57" s="42">
        <f t="shared" si="5"/>
        <v>-278</v>
      </c>
      <c r="K57" s="49">
        <v>2593</v>
      </c>
      <c r="L57" s="42">
        <f t="shared" si="6"/>
        <v>-121</v>
      </c>
      <c r="M57" s="39">
        <v>2745</v>
      </c>
      <c r="N57" s="42">
        <f t="shared" si="7"/>
        <v>-152</v>
      </c>
      <c r="O57" s="39">
        <v>2989</v>
      </c>
      <c r="P57" s="42">
        <f t="shared" si="8"/>
        <v>-244</v>
      </c>
      <c r="Q57" s="39">
        <v>3267</v>
      </c>
      <c r="R57" s="42">
        <f t="shared" si="9"/>
        <v>-278</v>
      </c>
      <c r="S57" s="16">
        <v>3427</v>
      </c>
      <c r="T57" s="35">
        <f t="shared" si="10"/>
        <v>-160</v>
      </c>
      <c r="U57" s="16">
        <v>3674</v>
      </c>
      <c r="V57" s="35">
        <f t="shared" si="17"/>
        <v>-1480</v>
      </c>
      <c r="W57" s="16">
        <v>3860</v>
      </c>
      <c r="X57" s="35">
        <f t="shared" si="12"/>
        <v>-186</v>
      </c>
      <c r="Y57" s="16">
        <v>3984</v>
      </c>
      <c r="Z57" s="35">
        <f t="shared" si="16"/>
        <v>-124</v>
      </c>
      <c r="AA57" s="16">
        <v>4279</v>
      </c>
      <c r="AB57" s="35">
        <f t="shared" si="13"/>
        <v>-295</v>
      </c>
      <c r="AC57" s="16">
        <v>4543</v>
      </c>
      <c r="AD57" s="35">
        <f t="shared" si="14"/>
        <v>-264</v>
      </c>
      <c r="AE57" s="16">
        <v>4808</v>
      </c>
      <c r="AF57" s="35">
        <f t="shared" si="15"/>
        <v>-265</v>
      </c>
      <c r="AG57" s="16">
        <v>4971</v>
      </c>
      <c r="AH57" s="35">
        <f t="shared" si="1"/>
        <v>-163</v>
      </c>
      <c r="AJ57" s="2"/>
    </row>
    <row r="58" spans="1:36">
      <c r="A58" s="19" t="s">
        <v>49</v>
      </c>
      <c r="B58" s="14" t="s">
        <v>178</v>
      </c>
      <c r="C58" s="15" t="str">
        <f t="shared" si="2"/>
        <v>A</v>
      </c>
      <c r="D58" s="16">
        <v>2764</v>
      </c>
      <c r="E58" s="17">
        <v>2712</v>
      </c>
      <c r="F58" s="18">
        <f t="shared" si="3"/>
        <v>2764</v>
      </c>
      <c r="G58" s="16">
        <v>2814</v>
      </c>
      <c r="H58" s="42">
        <f t="shared" si="4"/>
        <v>-50</v>
      </c>
      <c r="I58" s="16">
        <v>2871</v>
      </c>
      <c r="J58" s="42">
        <f t="shared" si="5"/>
        <v>-107</v>
      </c>
      <c r="K58" s="49">
        <v>2912</v>
      </c>
      <c r="L58" s="42">
        <f t="shared" si="6"/>
        <v>-41</v>
      </c>
      <c r="M58" s="39">
        <v>2870</v>
      </c>
      <c r="N58" s="42">
        <f t="shared" si="7"/>
        <v>42</v>
      </c>
      <c r="O58" s="39">
        <v>2951</v>
      </c>
      <c r="P58" s="42">
        <f t="shared" si="8"/>
        <v>-81</v>
      </c>
      <c r="Q58" s="39">
        <v>3035</v>
      </c>
      <c r="R58" s="42">
        <f t="shared" si="9"/>
        <v>-84</v>
      </c>
      <c r="S58" s="16">
        <v>3116</v>
      </c>
      <c r="T58" s="35">
        <f t="shared" si="10"/>
        <v>-81</v>
      </c>
      <c r="U58" s="16">
        <v>3113</v>
      </c>
      <c r="V58" s="35">
        <f t="shared" si="17"/>
        <v>-349</v>
      </c>
      <c r="W58" s="16">
        <v>2899</v>
      </c>
      <c r="X58" s="35">
        <f t="shared" si="12"/>
        <v>214</v>
      </c>
      <c r="Y58" s="16">
        <v>2868</v>
      </c>
      <c r="Z58" s="35">
        <f t="shared" si="16"/>
        <v>31</v>
      </c>
      <c r="AA58" s="16">
        <v>2930</v>
      </c>
      <c r="AB58" s="35">
        <f t="shared" si="13"/>
        <v>-62</v>
      </c>
      <c r="AC58" s="16">
        <v>2964</v>
      </c>
      <c r="AD58" s="35">
        <f t="shared" si="14"/>
        <v>-34</v>
      </c>
      <c r="AE58" s="16">
        <v>2965</v>
      </c>
      <c r="AF58" s="35">
        <f t="shared" si="15"/>
        <v>-1</v>
      </c>
      <c r="AG58" s="16">
        <v>2991</v>
      </c>
      <c r="AH58" s="35">
        <f t="shared" si="1"/>
        <v>-26</v>
      </c>
      <c r="AJ58" s="2"/>
    </row>
    <row r="59" spans="1:36">
      <c r="A59" s="19" t="s">
        <v>50</v>
      </c>
      <c r="B59" s="14" t="s">
        <v>179</v>
      </c>
      <c r="C59" s="15" t="str">
        <f t="shared" si="2"/>
        <v>A</v>
      </c>
      <c r="D59" s="16">
        <v>755</v>
      </c>
      <c r="E59" s="17">
        <v>697</v>
      </c>
      <c r="F59" s="18">
        <f t="shared" si="3"/>
        <v>755</v>
      </c>
      <c r="G59" s="16">
        <v>805</v>
      </c>
      <c r="H59" s="42">
        <f t="shared" si="4"/>
        <v>-50</v>
      </c>
      <c r="I59" s="16">
        <v>899</v>
      </c>
      <c r="J59" s="42">
        <f t="shared" si="5"/>
        <v>-144</v>
      </c>
      <c r="K59" s="49">
        <v>868</v>
      </c>
      <c r="L59" s="42">
        <f t="shared" si="6"/>
        <v>31</v>
      </c>
      <c r="M59" s="39">
        <v>903</v>
      </c>
      <c r="N59" s="42">
        <f t="shared" si="7"/>
        <v>-35</v>
      </c>
      <c r="O59" s="39">
        <v>945</v>
      </c>
      <c r="P59" s="42">
        <f t="shared" si="8"/>
        <v>-42</v>
      </c>
      <c r="Q59" s="39">
        <v>1050</v>
      </c>
      <c r="R59" s="42">
        <f t="shared" si="9"/>
        <v>-105</v>
      </c>
      <c r="S59" s="16">
        <v>978</v>
      </c>
      <c r="T59" s="35">
        <f t="shared" si="10"/>
        <v>72</v>
      </c>
      <c r="U59" s="16">
        <v>1011</v>
      </c>
      <c r="V59" s="35">
        <f t="shared" si="17"/>
        <v>-256</v>
      </c>
      <c r="W59" s="16">
        <v>1052</v>
      </c>
      <c r="X59" s="35">
        <f t="shared" si="12"/>
        <v>-41</v>
      </c>
      <c r="Y59" s="16">
        <v>1031</v>
      </c>
      <c r="Z59" s="35">
        <f t="shared" si="16"/>
        <v>21</v>
      </c>
      <c r="AA59" s="16">
        <v>963</v>
      </c>
      <c r="AB59" s="35">
        <f t="shared" si="13"/>
        <v>68</v>
      </c>
      <c r="AC59" s="16">
        <v>1022</v>
      </c>
      <c r="AD59" s="35">
        <f t="shared" si="14"/>
        <v>-59</v>
      </c>
      <c r="AE59" s="16">
        <v>1012</v>
      </c>
      <c r="AF59" s="35">
        <f t="shared" si="15"/>
        <v>10</v>
      </c>
      <c r="AG59" s="16">
        <v>1025</v>
      </c>
      <c r="AH59" s="35">
        <f t="shared" si="1"/>
        <v>-13</v>
      </c>
      <c r="AJ59" s="2"/>
    </row>
    <row r="60" spans="1:36">
      <c r="A60" s="19" t="s">
        <v>51</v>
      </c>
      <c r="B60" s="14" t="s">
        <v>180</v>
      </c>
      <c r="C60" s="15" t="str">
        <f t="shared" si="2"/>
        <v>P</v>
      </c>
      <c r="D60" s="16">
        <v>20208</v>
      </c>
      <c r="E60" s="17">
        <v>20688</v>
      </c>
      <c r="F60" s="18">
        <f t="shared" si="3"/>
        <v>20688</v>
      </c>
      <c r="G60" s="16">
        <v>20523</v>
      </c>
      <c r="H60" s="42">
        <f t="shared" si="4"/>
        <v>165</v>
      </c>
      <c r="I60" s="16">
        <v>20536</v>
      </c>
      <c r="J60" s="42">
        <f t="shared" si="5"/>
        <v>152</v>
      </c>
      <c r="K60" s="49">
        <v>20979</v>
      </c>
      <c r="L60" s="42">
        <f t="shared" si="6"/>
        <v>-443</v>
      </c>
      <c r="M60" s="39">
        <v>20850</v>
      </c>
      <c r="N60" s="42">
        <f t="shared" si="7"/>
        <v>129</v>
      </c>
      <c r="O60" s="39">
        <v>20725</v>
      </c>
      <c r="P60" s="42">
        <f t="shared" si="8"/>
        <v>125</v>
      </c>
      <c r="Q60" s="39">
        <v>20408</v>
      </c>
      <c r="R60" s="42">
        <f t="shared" si="9"/>
        <v>317</v>
      </c>
      <c r="S60" s="16">
        <v>20813</v>
      </c>
      <c r="T60" s="35">
        <f t="shared" si="10"/>
        <v>-405</v>
      </c>
      <c r="U60" s="16">
        <v>19871</v>
      </c>
      <c r="V60" s="35">
        <f t="shared" si="17"/>
        <v>817</v>
      </c>
      <c r="W60" s="16">
        <v>19780</v>
      </c>
      <c r="X60" s="35">
        <f t="shared" si="12"/>
        <v>91</v>
      </c>
      <c r="Y60" s="16">
        <v>19383</v>
      </c>
      <c r="Z60" s="35">
        <f t="shared" si="16"/>
        <v>397</v>
      </c>
      <c r="AA60" s="16">
        <v>18889</v>
      </c>
      <c r="AB60" s="35">
        <f t="shared" si="13"/>
        <v>494</v>
      </c>
      <c r="AC60" s="16">
        <v>18734</v>
      </c>
      <c r="AD60" s="35">
        <f t="shared" si="14"/>
        <v>155</v>
      </c>
      <c r="AE60" s="16">
        <v>18558</v>
      </c>
      <c r="AF60" s="35">
        <f t="shared" si="15"/>
        <v>176</v>
      </c>
      <c r="AG60" s="16">
        <v>18351</v>
      </c>
      <c r="AH60" s="35">
        <f t="shared" si="1"/>
        <v>207</v>
      </c>
      <c r="AJ60" s="2"/>
    </row>
    <row r="61" spans="1:36">
      <c r="A61" s="19" t="s">
        <v>52</v>
      </c>
      <c r="B61" s="14" t="s">
        <v>181</v>
      </c>
      <c r="C61" s="15" t="str">
        <f t="shared" si="2"/>
        <v>P</v>
      </c>
      <c r="D61" s="16">
        <v>7117</v>
      </c>
      <c r="E61" s="17">
        <v>7143</v>
      </c>
      <c r="F61" s="18">
        <f t="shared" si="3"/>
        <v>7143</v>
      </c>
      <c r="G61" s="16">
        <v>7150</v>
      </c>
      <c r="H61" s="42">
        <f t="shared" si="4"/>
        <v>-7</v>
      </c>
      <c r="I61" s="16">
        <v>7277</v>
      </c>
      <c r="J61" s="42">
        <f t="shared" si="5"/>
        <v>-134</v>
      </c>
      <c r="K61" s="49">
        <v>7173</v>
      </c>
      <c r="L61" s="42">
        <f t="shared" si="6"/>
        <v>104</v>
      </c>
      <c r="M61" s="39">
        <v>7186</v>
      </c>
      <c r="N61" s="42">
        <f t="shared" si="7"/>
        <v>-13</v>
      </c>
      <c r="O61" s="39">
        <v>7376</v>
      </c>
      <c r="P61" s="42">
        <f t="shared" si="8"/>
        <v>-190</v>
      </c>
      <c r="Q61" s="39">
        <v>7536</v>
      </c>
      <c r="R61" s="42">
        <f t="shared" si="9"/>
        <v>-160</v>
      </c>
      <c r="S61" s="16">
        <v>7564</v>
      </c>
      <c r="T61" s="35">
        <f t="shared" si="10"/>
        <v>-28</v>
      </c>
      <c r="U61" s="16">
        <v>7665</v>
      </c>
      <c r="V61" s="35">
        <f t="shared" si="17"/>
        <v>-522</v>
      </c>
      <c r="W61" s="16">
        <v>7701</v>
      </c>
      <c r="X61" s="35">
        <f t="shared" si="12"/>
        <v>-36</v>
      </c>
      <c r="Y61" s="16">
        <v>7750</v>
      </c>
      <c r="Z61" s="35">
        <f t="shared" si="16"/>
        <v>-49</v>
      </c>
      <c r="AA61" s="16">
        <v>7820</v>
      </c>
      <c r="AB61" s="35">
        <f t="shared" si="13"/>
        <v>-70</v>
      </c>
      <c r="AC61" s="16">
        <v>7994</v>
      </c>
      <c r="AD61" s="35">
        <f t="shared" si="14"/>
        <v>-174</v>
      </c>
      <c r="AE61" s="16">
        <v>7948</v>
      </c>
      <c r="AF61" s="35">
        <f t="shared" si="15"/>
        <v>46</v>
      </c>
      <c r="AG61" s="16">
        <v>7887</v>
      </c>
      <c r="AH61" s="35">
        <f t="shared" si="1"/>
        <v>61</v>
      </c>
      <c r="AJ61" s="2"/>
    </row>
    <row r="62" spans="1:36">
      <c r="A62" s="19" t="s">
        <v>53</v>
      </c>
      <c r="B62" s="14" t="s">
        <v>182</v>
      </c>
      <c r="C62" s="15" t="str">
        <f t="shared" si="2"/>
        <v>P</v>
      </c>
      <c r="D62" s="16">
        <v>13409</v>
      </c>
      <c r="E62" s="17">
        <v>13463</v>
      </c>
      <c r="F62" s="18">
        <f t="shared" si="3"/>
        <v>13463</v>
      </c>
      <c r="G62" s="16">
        <v>13376</v>
      </c>
      <c r="H62" s="42">
        <f t="shared" si="4"/>
        <v>87</v>
      </c>
      <c r="I62" s="16">
        <v>13527</v>
      </c>
      <c r="J62" s="42">
        <f t="shared" si="5"/>
        <v>-64</v>
      </c>
      <c r="K62" s="49">
        <v>13544</v>
      </c>
      <c r="L62" s="42">
        <f t="shared" si="6"/>
        <v>-17</v>
      </c>
      <c r="M62" s="39">
        <v>13716</v>
      </c>
      <c r="N62" s="42">
        <f t="shared" si="7"/>
        <v>-172</v>
      </c>
      <c r="O62" s="39">
        <v>13787</v>
      </c>
      <c r="P62" s="42">
        <f t="shared" si="8"/>
        <v>-71</v>
      </c>
      <c r="Q62" s="39">
        <v>13650</v>
      </c>
      <c r="R62" s="42">
        <f t="shared" si="9"/>
        <v>137</v>
      </c>
      <c r="S62" s="16">
        <v>13547</v>
      </c>
      <c r="T62" s="35">
        <f t="shared" si="10"/>
        <v>103</v>
      </c>
      <c r="U62" s="16">
        <v>13563</v>
      </c>
      <c r="V62" s="35">
        <f t="shared" si="17"/>
        <v>-100</v>
      </c>
      <c r="W62" s="16">
        <v>13472</v>
      </c>
      <c r="X62" s="35">
        <f t="shared" si="12"/>
        <v>91</v>
      </c>
      <c r="Y62" s="16">
        <v>13566</v>
      </c>
      <c r="Z62" s="35">
        <f t="shared" si="16"/>
        <v>-94</v>
      </c>
      <c r="AA62" s="16">
        <v>13367</v>
      </c>
      <c r="AB62" s="35">
        <f t="shared" si="13"/>
        <v>199</v>
      </c>
      <c r="AC62" s="16">
        <v>13196</v>
      </c>
      <c r="AD62" s="35">
        <f t="shared" si="14"/>
        <v>171</v>
      </c>
      <c r="AE62" s="16">
        <v>13310</v>
      </c>
      <c r="AF62" s="35">
        <f t="shared" si="15"/>
        <v>-114</v>
      </c>
      <c r="AG62" s="16">
        <v>13039</v>
      </c>
      <c r="AH62" s="35">
        <f t="shared" si="1"/>
        <v>271</v>
      </c>
      <c r="AJ62" s="2"/>
    </row>
    <row r="63" spans="1:36">
      <c r="A63" s="19" t="s">
        <v>54</v>
      </c>
      <c r="B63" s="14" t="s">
        <v>183</v>
      </c>
      <c r="C63" s="15" t="str">
        <f t="shared" si="2"/>
        <v>A</v>
      </c>
      <c r="D63" s="16">
        <v>2646</v>
      </c>
      <c r="E63" s="17">
        <v>2562</v>
      </c>
      <c r="F63" s="18">
        <f t="shared" si="3"/>
        <v>2646</v>
      </c>
      <c r="G63" s="16">
        <v>2739</v>
      </c>
      <c r="H63" s="42">
        <f t="shared" si="4"/>
        <v>-93</v>
      </c>
      <c r="I63" s="16">
        <v>2812</v>
      </c>
      <c r="J63" s="42">
        <f t="shared" si="5"/>
        <v>-166</v>
      </c>
      <c r="K63" s="49">
        <v>2885</v>
      </c>
      <c r="L63" s="42">
        <f t="shared" si="6"/>
        <v>-73</v>
      </c>
      <c r="M63" s="39">
        <v>2943</v>
      </c>
      <c r="N63" s="42">
        <f t="shared" si="7"/>
        <v>-58</v>
      </c>
      <c r="O63" s="39">
        <v>3008</v>
      </c>
      <c r="P63" s="42">
        <f t="shared" si="8"/>
        <v>-65</v>
      </c>
      <c r="Q63" s="39">
        <v>3091</v>
      </c>
      <c r="R63" s="42">
        <f t="shared" si="9"/>
        <v>-83</v>
      </c>
      <c r="S63" s="16">
        <v>3041</v>
      </c>
      <c r="T63" s="35">
        <f t="shared" si="10"/>
        <v>50</v>
      </c>
      <c r="U63" s="16">
        <v>3047</v>
      </c>
      <c r="V63" s="35">
        <f t="shared" si="17"/>
        <v>-401</v>
      </c>
      <c r="W63" s="16">
        <v>3148</v>
      </c>
      <c r="X63" s="35">
        <f t="shared" si="12"/>
        <v>-101</v>
      </c>
      <c r="Y63" s="16">
        <v>3124</v>
      </c>
      <c r="Z63" s="35">
        <f t="shared" si="16"/>
        <v>24</v>
      </c>
      <c r="AA63" s="16">
        <v>3173</v>
      </c>
      <c r="AB63" s="35">
        <f t="shared" si="13"/>
        <v>-49</v>
      </c>
      <c r="AC63" s="16">
        <v>3286</v>
      </c>
      <c r="AD63" s="35">
        <f t="shared" si="14"/>
        <v>-113</v>
      </c>
      <c r="AE63" s="16">
        <v>3437</v>
      </c>
      <c r="AF63" s="35">
        <f t="shared" si="15"/>
        <v>-151</v>
      </c>
      <c r="AG63" s="16">
        <v>3551</v>
      </c>
      <c r="AH63" s="35">
        <f t="shared" si="1"/>
        <v>-114</v>
      </c>
      <c r="AJ63" s="2"/>
    </row>
    <row r="64" spans="1:36">
      <c r="A64" s="19" t="s">
        <v>55</v>
      </c>
      <c r="B64" s="14" t="s">
        <v>184</v>
      </c>
      <c r="C64" s="15" t="str">
        <f t="shared" si="2"/>
        <v>P</v>
      </c>
      <c r="D64" s="16">
        <v>8818</v>
      </c>
      <c r="E64" s="17">
        <v>9041</v>
      </c>
      <c r="F64" s="18">
        <f t="shared" si="3"/>
        <v>9041</v>
      </c>
      <c r="G64" s="16">
        <v>9064</v>
      </c>
      <c r="H64" s="42">
        <f t="shared" si="4"/>
        <v>-23</v>
      </c>
      <c r="I64" s="16">
        <v>9000</v>
      </c>
      <c r="J64" s="42">
        <f t="shared" si="5"/>
        <v>41</v>
      </c>
      <c r="K64" s="49">
        <v>8407</v>
      </c>
      <c r="L64" s="42">
        <f t="shared" si="6"/>
        <v>593</v>
      </c>
      <c r="M64" s="39">
        <v>8552</v>
      </c>
      <c r="N64" s="42">
        <f t="shared" si="7"/>
        <v>-145</v>
      </c>
      <c r="O64" s="39">
        <v>8602</v>
      </c>
      <c r="P64" s="42">
        <f t="shared" si="8"/>
        <v>-50</v>
      </c>
      <c r="Q64" s="39">
        <v>8365</v>
      </c>
      <c r="R64" s="42">
        <f t="shared" si="9"/>
        <v>237</v>
      </c>
      <c r="S64" s="16">
        <v>8247</v>
      </c>
      <c r="T64" s="35">
        <f t="shared" si="10"/>
        <v>118</v>
      </c>
      <c r="U64" s="16">
        <v>8228</v>
      </c>
      <c r="V64" s="35">
        <f t="shared" si="17"/>
        <v>813</v>
      </c>
      <c r="W64" s="16">
        <v>8326</v>
      </c>
      <c r="X64" s="35">
        <f t="shared" si="12"/>
        <v>-98</v>
      </c>
      <c r="Y64" s="16">
        <v>7991</v>
      </c>
      <c r="Z64" s="35">
        <f t="shared" si="16"/>
        <v>335</v>
      </c>
      <c r="AA64" s="16">
        <v>7807</v>
      </c>
      <c r="AB64" s="35">
        <f t="shared" si="13"/>
        <v>184</v>
      </c>
      <c r="AC64" s="16">
        <v>7542</v>
      </c>
      <c r="AD64" s="35">
        <f t="shared" si="14"/>
        <v>265</v>
      </c>
      <c r="AE64" s="16">
        <v>7436</v>
      </c>
      <c r="AF64" s="35">
        <f t="shared" si="15"/>
        <v>106</v>
      </c>
      <c r="AG64" s="16">
        <v>7324</v>
      </c>
      <c r="AH64" s="35">
        <f t="shared" si="1"/>
        <v>112</v>
      </c>
      <c r="AJ64" s="2"/>
    </row>
    <row r="65" spans="1:36">
      <c r="A65" s="19" t="s">
        <v>56</v>
      </c>
      <c r="B65" s="14" t="s">
        <v>185</v>
      </c>
      <c r="C65" s="15" t="str">
        <f t="shared" si="2"/>
        <v>A</v>
      </c>
      <c r="D65" s="16">
        <v>541</v>
      </c>
      <c r="E65" s="17">
        <v>505</v>
      </c>
      <c r="F65" s="18">
        <f t="shared" si="3"/>
        <v>541</v>
      </c>
      <c r="G65" s="16">
        <v>591</v>
      </c>
      <c r="H65" s="42">
        <f t="shared" si="4"/>
        <v>-50</v>
      </c>
      <c r="I65" s="16">
        <v>603</v>
      </c>
      <c r="J65" s="42">
        <f t="shared" si="5"/>
        <v>-62</v>
      </c>
      <c r="K65" s="49">
        <v>607</v>
      </c>
      <c r="L65" s="42">
        <f t="shared" si="6"/>
        <v>-4</v>
      </c>
      <c r="M65" s="39">
        <v>597</v>
      </c>
      <c r="N65" s="42">
        <f t="shared" si="7"/>
        <v>10</v>
      </c>
      <c r="O65" s="39">
        <v>593</v>
      </c>
      <c r="P65" s="42">
        <f t="shared" si="8"/>
        <v>4</v>
      </c>
      <c r="Q65" s="39">
        <v>594</v>
      </c>
      <c r="R65" s="42">
        <f t="shared" si="9"/>
        <v>-1</v>
      </c>
      <c r="S65" s="16">
        <v>566</v>
      </c>
      <c r="T65" s="35">
        <f t="shared" si="10"/>
        <v>28</v>
      </c>
      <c r="U65" s="16">
        <v>574</v>
      </c>
      <c r="V65" s="35">
        <f t="shared" si="17"/>
        <v>-33</v>
      </c>
      <c r="W65" s="16">
        <v>577</v>
      </c>
      <c r="X65" s="35">
        <f t="shared" si="12"/>
        <v>-3</v>
      </c>
      <c r="Y65" s="16">
        <v>604</v>
      </c>
      <c r="Z65" s="35">
        <f t="shared" si="16"/>
        <v>-27</v>
      </c>
      <c r="AA65" s="16">
        <v>626</v>
      </c>
      <c r="AB65" s="35">
        <f t="shared" si="13"/>
        <v>-22</v>
      </c>
      <c r="AC65" s="16">
        <v>641</v>
      </c>
      <c r="AD65" s="35">
        <f t="shared" si="14"/>
        <v>-15</v>
      </c>
      <c r="AE65" s="16">
        <v>650</v>
      </c>
      <c r="AF65" s="35">
        <f t="shared" si="15"/>
        <v>-9</v>
      </c>
      <c r="AG65" s="16">
        <v>639</v>
      </c>
      <c r="AH65" s="35">
        <f t="shared" si="1"/>
        <v>11</v>
      </c>
      <c r="AJ65" s="2"/>
    </row>
    <row r="66" spans="1:36">
      <c r="A66" s="19" t="s">
        <v>57</v>
      </c>
      <c r="B66" s="14" t="s">
        <v>186</v>
      </c>
      <c r="C66" s="15" t="str">
        <f t="shared" si="2"/>
        <v>P</v>
      </c>
      <c r="D66" s="16">
        <v>20425</v>
      </c>
      <c r="E66" s="17">
        <v>20685</v>
      </c>
      <c r="F66" s="18">
        <f t="shared" si="3"/>
        <v>20685</v>
      </c>
      <c r="G66" s="16">
        <v>20283</v>
      </c>
      <c r="H66" s="42">
        <f t="shared" si="4"/>
        <v>402</v>
      </c>
      <c r="I66" s="16">
        <v>20437</v>
      </c>
      <c r="J66" s="42">
        <f t="shared" si="5"/>
        <v>248</v>
      </c>
      <c r="K66" s="49">
        <v>20427</v>
      </c>
      <c r="L66" s="42">
        <f t="shared" si="6"/>
        <v>10</v>
      </c>
      <c r="M66" s="39">
        <v>20754</v>
      </c>
      <c r="N66" s="42">
        <f t="shared" si="7"/>
        <v>-327</v>
      </c>
      <c r="O66" s="39">
        <v>20903</v>
      </c>
      <c r="P66" s="42">
        <f t="shared" si="8"/>
        <v>-149</v>
      </c>
      <c r="Q66" s="39">
        <v>20967</v>
      </c>
      <c r="R66" s="42">
        <f t="shared" si="9"/>
        <v>-64</v>
      </c>
      <c r="S66" s="16">
        <v>21452</v>
      </c>
      <c r="T66" s="35">
        <f t="shared" si="10"/>
        <v>-485</v>
      </c>
      <c r="U66" s="16">
        <v>21447</v>
      </c>
      <c r="V66" s="35">
        <f t="shared" si="17"/>
        <v>-762</v>
      </c>
      <c r="W66" s="16">
        <v>21518</v>
      </c>
      <c r="X66" s="35">
        <f t="shared" si="12"/>
        <v>-71</v>
      </c>
      <c r="Y66" s="16">
        <v>21356</v>
      </c>
      <c r="Z66" s="35">
        <f t="shared" si="16"/>
        <v>162</v>
      </c>
      <c r="AA66" s="16">
        <v>20990</v>
      </c>
      <c r="AB66" s="35">
        <f t="shared" si="13"/>
        <v>366</v>
      </c>
      <c r="AC66" s="16">
        <v>21895</v>
      </c>
      <c r="AD66" s="35">
        <f t="shared" si="14"/>
        <v>-905</v>
      </c>
      <c r="AE66" s="16">
        <v>21449</v>
      </c>
      <c r="AF66" s="35">
        <f t="shared" si="15"/>
        <v>446</v>
      </c>
      <c r="AG66" s="16">
        <v>21034</v>
      </c>
      <c r="AH66" s="35">
        <f t="shared" si="1"/>
        <v>415</v>
      </c>
      <c r="AJ66" s="2"/>
    </row>
    <row r="67" spans="1:36">
      <c r="A67" s="19" t="s">
        <v>58</v>
      </c>
      <c r="B67" s="14" t="s">
        <v>187</v>
      </c>
      <c r="C67" s="15" t="str">
        <f t="shared" si="2"/>
        <v>P</v>
      </c>
      <c r="D67" s="16">
        <v>6009</v>
      </c>
      <c r="E67" s="17">
        <v>6094</v>
      </c>
      <c r="F67" s="18">
        <f t="shared" si="3"/>
        <v>6094</v>
      </c>
      <c r="G67" s="16">
        <v>5991</v>
      </c>
      <c r="H67" s="42">
        <f t="shared" si="4"/>
        <v>103</v>
      </c>
      <c r="I67" s="16">
        <v>6005</v>
      </c>
      <c r="J67" s="42">
        <f t="shared" si="5"/>
        <v>89</v>
      </c>
      <c r="K67" s="49">
        <v>6083</v>
      </c>
      <c r="L67" s="42">
        <f t="shared" si="6"/>
        <v>-78</v>
      </c>
      <c r="M67" s="39">
        <v>6083</v>
      </c>
      <c r="N67" s="42">
        <f t="shared" si="7"/>
        <v>0</v>
      </c>
      <c r="O67" s="39">
        <v>6065</v>
      </c>
      <c r="P67" s="42">
        <f t="shared" si="8"/>
        <v>18</v>
      </c>
      <c r="Q67" s="39">
        <v>6039</v>
      </c>
      <c r="R67" s="42">
        <f t="shared" si="9"/>
        <v>26</v>
      </c>
      <c r="S67" s="16">
        <v>6000</v>
      </c>
      <c r="T67" s="35">
        <f t="shared" si="10"/>
        <v>39</v>
      </c>
      <c r="U67" s="16">
        <v>5682</v>
      </c>
      <c r="V67" s="35">
        <f t="shared" si="17"/>
        <v>412</v>
      </c>
      <c r="W67" s="16">
        <v>5491</v>
      </c>
      <c r="X67" s="35">
        <f t="shared" si="12"/>
        <v>191</v>
      </c>
      <c r="Y67" s="16">
        <v>5546</v>
      </c>
      <c r="Z67" s="35">
        <f t="shared" si="16"/>
        <v>-55</v>
      </c>
      <c r="AA67" s="16">
        <v>5422</v>
      </c>
      <c r="AB67" s="35">
        <f t="shared" si="13"/>
        <v>124</v>
      </c>
      <c r="AC67" s="16">
        <v>5641</v>
      </c>
      <c r="AD67" s="35">
        <f t="shared" si="14"/>
        <v>-219</v>
      </c>
      <c r="AE67" s="16">
        <v>5633</v>
      </c>
      <c r="AF67" s="35">
        <f t="shared" si="15"/>
        <v>8</v>
      </c>
      <c r="AG67" s="16">
        <v>5027</v>
      </c>
      <c r="AH67" s="35">
        <f t="shared" si="1"/>
        <v>606</v>
      </c>
      <c r="AJ67" s="2"/>
    </row>
    <row r="68" spans="1:36">
      <c r="A68" s="19" t="s">
        <v>59</v>
      </c>
      <c r="B68" s="14" t="s">
        <v>188</v>
      </c>
      <c r="C68" s="15" t="str">
        <f t="shared" si="2"/>
        <v>P</v>
      </c>
      <c r="D68" s="16">
        <v>3599</v>
      </c>
      <c r="E68" s="17">
        <v>3613</v>
      </c>
      <c r="F68" s="18">
        <f t="shared" si="3"/>
        <v>3613</v>
      </c>
      <c r="G68" s="16">
        <v>3615</v>
      </c>
      <c r="H68" s="42">
        <f t="shared" si="4"/>
        <v>-2</v>
      </c>
      <c r="I68" s="16">
        <v>3755</v>
      </c>
      <c r="J68" s="42">
        <f t="shared" si="5"/>
        <v>-142</v>
      </c>
      <c r="K68" s="49">
        <v>3777</v>
      </c>
      <c r="L68" s="42">
        <f t="shared" si="6"/>
        <v>-22</v>
      </c>
      <c r="M68" s="39">
        <v>3761</v>
      </c>
      <c r="N68" s="42">
        <f t="shared" si="7"/>
        <v>16</v>
      </c>
      <c r="O68" s="39">
        <v>3782</v>
      </c>
      <c r="P68" s="42">
        <f t="shared" si="8"/>
        <v>-21</v>
      </c>
      <c r="Q68" s="39">
        <v>3719</v>
      </c>
      <c r="R68" s="42">
        <f t="shared" si="9"/>
        <v>63</v>
      </c>
      <c r="S68" s="16">
        <v>3645</v>
      </c>
      <c r="T68" s="35">
        <f t="shared" si="10"/>
        <v>74</v>
      </c>
      <c r="U68" s="16">
        <v>3634</v>
      </c>
      <c r="V68" s="35">
        <f t="shared" si="17"/>
        <v>-21</v>
      </c>
      <c r="W68" s="16">
        <v>3611</v>
      </c>
      <c r="X68" s="35">
        <f t="shared" si="12"/>
        <v>23</v>
      </c>
      <c r="Y68" s="16">
        <v>3648</v>
      </c>
      <c r="Z68" s="35">
        <f t="shared" si="16"/>
        <v>-37</v>
      </c>
      <c r="AA68" s="16">
        <v>3646</v>
      </c>
      <c r="AB68" s="35">
        <f t="shared" si="13"/>
        <v>2</v>
      </c>
      <c r="AC68" s="16">
        <v>3775</v>
      </c>
      <c r="AD68" s="35">
        <f t="shared" si="14"/>
        <v>-129</v>
      </c>
      <c r="AE68" s="16">
        <v>3682</v>
      </c>
      <c r="AF68" s="35">
        <f t="shared" si="15"/>
        <v>93</v>
      </c>
      <c r="AG68" s="16">
        <v>3719</v>
      </c>
      <c r="AH68" s="35">
        <f t="shared" si="1"/>
        <v>-37</v>
      </c>
      <c r="AJ68" s="2"/>
    </row>
    <row r="69" spans="1:36">
      <c r="A69" s="19" t="s">
        <v>60</v>
      </c>
      <c r="B69" s="14" t="s">
        <v>189</v>
      </c>
      <c r="C69" s="15" t="str">
        <f t="shared" si="2"/>
        <v>P</v>
      </c>
      <c r="D69" s="16">
        <v>36980</v>
      </c>
      <c r="E69" s="17">
        <v>37837</v>
      </c>
      <c r="F69" s="18">
        <f t="shared" si="3"/>
        <v>37837</v>
      </c>
      <c r="G69" s="16">
        <v>37317</v>
      </c>
      <c r="H69" s="42">
        <f t="shared" si="4"/>
        <v>520</v>
      </c>
      <c r="I69" s="16">
        <v>36550</v>
      </c>
      <c r="J69" s="42">
        <f t="shared" si="5"/>
        <v>1287</v>
      </c>
      <c r="K69" s="49">
        <v>35272</v>
      </c>
      <c r="L69" s="42">
        <f t="shared" si="6"/>
        <v>1278</v>
      </c>
      <c r="M69" s="39">
        <v>34985</v>
      </c>
      <c r="N69" s="42">
        <f t="shared" si="7"/>
        <v>287</v>
      </c>
      <c r="O69" s="39">
        <v>34765</v>
      </c>
      <c r="P69" s="42">
        <f t="shared" si="8"/>
        <v>220</v>
      </c>
      <c r="Q69" s="39">
        <v>34096</v>
      </c>
      <c r="R69" s="42">
        <f t="shared" si="9"/>
        <v>669</v>
      </c>
      <c r="S69" s="16">
        <v>33786</v>
      </c>
      <c r="T69" s="35">
        <f t="shared" si="10"/>
        <v>310</v>
      </c>
      <c r="U69" s="16">
        <v>33175</v>
      </c>
      <c r="V69" s="35">
        <f t="shared" si="17"/>
        <v>4662</v>
      </c>
      <c r="W69" s="16">
        <v>32821</v>
      </c>
      <c r="X69" s="35">
        <f t="shared" si="12"/>
        <v>354</v>
      </c>
      <c r="Y69" s="16">
        <v>32838</v>
      </c>
      <c r="Z69" s="35">
        <f t="shared" si="16"/>
        <v>-17</v>
      </c>
      <c r="AA69" s="16">
        <v>32063</v>
      </c>
      <c r="AB69" s="35">
        <f t="shared" si="13"/>
        <v>775</v>
      </c>
      <c r="AC69" s="16">
        <v>31513</v>
      </c>
      <c r="AD69" s="35">
        <f t="shared" si="14"/>
        <v>550</v>
      </c>
      <c r="AE69" s="16">
        <v>30563</v>
      </c>
      <c r="AF69" s="35">
        <f t="shared" si="15"/>
        <v>950</v>
      </c>
      <c r="AG69" s="16">
        <v>28923</v>
      </c>
      <c r="AH69" s="35">
        <f t="shared" si="1"/>
        <v>1640</v>
      </c>
      <c r="AJ69" s="2"/>
    </row>
    <row r="70" spans="1:36">
      <c r="A70" s="19" t="s">
        <v>61</v>
      </c>
      <c r="B70" s="14" t="s">
        <v>190</v>
      </c>
      <c r="C70" s="15" t="str">
        <f t="shared" si="2"/>
        <v>A</v>
      </c>
      <c r="D70" s="16">
        <v>1031</v>
      </c>
      <c r="E70" s="17">
        <v>1019</v>
      </c>
      <c r="F70" s="18">
        <f t="shared" si="3"/>
        <v>1031</v>
      </c>
      <c r="G70" s="16">
        <v>1069</v>
      </c>
      <c r="H70" s="42">
        <f t="shared" si="4"/>
        <v>-38</v>
      </c>
      <c r="I70" s="16">
        <v>1086</v>
      </c>
      <c r="J70" s="42">
        <f t="shared" si="5"/>
        <v>-55</v>
      </c>
      <c r="K70" s="49">
        <v>1117</v>
      </c>
      <c r="L70" s="42">
        <f t="shared" si="6"/>
        <v>-31</v>
      </c>
      <c r="M70" s="39">
        <v>1100</v>
      </c>
      <c r="N70" s="42">
        <f t="shared" si="7"/>
        <v>17</v>
      </c>
      <c r="O70" s="39">
        <v>1144</v>
      </c>
      <c r="P70" s="42">
        <f t="shared" si="8"/>
        <v>-44</v>
      </c>
      <c r="Q70" s="39">
        <v>1115</v>
      </c>
      <c r="R70" s="42">
        <f t="shared" si="9"/>
        <v>29</v>
      </c>
      <c r="S70" s="16">
        <v>1169</v>
      </c>
      <c r="T70" s="35">
        <f t="shared" si="10"/>
        <v>-54</v>
      </c>
      <c r="U70" s="16">
        <v>1128</v>
      </c>
      <c r="V70" s="35">
        <f t="shared" si="17"/>
        <v>-97</v>
      </c>
      <c r="W70" s="16">
        <v>1162</v>
      </c>
      <c r="X70" s="35">
        <f t="shared" si="12"/>
        <v>-34</v>
      </c>
      <c r="Y70" s="16">
        <v>1177</v>
      </c>
      <c r="Z70" s="35">
        <f t="shared" si="16"/>
        <v>-15</v>
      </c>
      <c r="AA70" s="16">
        <v>1200</v>
      </c>
      <c r="AB70" s="35">
        <f t="shared" si="13"/>
        <v>-23</v>
      </c>
      <c r="AC70" s="16">
        <v>1247</v>
      </c>
      <c r="AD70" s="35">
        <f t="shared" si="14"/>
        <v>-47</v>
      </c>
      <c r="AE70" s="16">
        <v>1285</v>
      </c>
      <c r="AF70" s="35">
        <f t="shared" si="15"/>
        <v>-38</v>
      </c>
      <c r="AG70" s="16">
        <v>1346</v>
      </c>
      <c r="AH70" s="35">
        <f t="shared" si="1"/>
        <v>-61</v>
      </c>
      <c r="AJ70" s="2"/>
    </row>
    <row r="71" spans="1:36">
      <c r="A71" s="19" t="s">
        <v>62</v>
      </c>
      <c r="B71" s="14" t="s">
        <v>191</v>
      </c>
      <c r="C71" s="15" t="str">
        <f t="shared" si="2"/>
        <v>A</v>
      </c>
      <c r="D71" s="16">
        <v>9899</v>
      </c>
      <c r="E71" s="17">
        <v>9896</v>
      </c>
      <c r="F71" s="18">
        <f t="shared" si="3"/>
        <v>9899</v>
      </c>
      <c r="G71" s="16">
        <v>9868</v>
      </c>
      <c r="H71" s="42">
        <f t="shared" si="4"/>
        <v>31</v>
      </c>
      <c r="I71" s="16">
        <v>9945</v>
      </c>
      <c r="J71" s="42">
        <f t="shared" si="5"/>
        <v>-46</v>
      </c>
      <c r="K71" s="49">
        <v>10032</v>
      </c>
      <c r="L71" s="42">
        <f t="shared" si="6"/>
        <v>-87</v>
      </c>
      <c r="M71" s="39">
        <v>10067</v>
      </c>
      <c r="N71" s="42">
        <f t="shared" si="7"/>
        <v>-35</v>
      </c>
      <c r="O71" s="39">
        <v>10153</v>
      </c>
      <c r="P71" s="42">
        <f t="shared" si="8"/>
        <v>-86</v>
      </c>
      <c r="Q71" s="39">
        <v>10178</v>
      </c>
      <c r="R71" s="42">
        <f t="shared" si="9"/>
        <v>-25</v>
      </c>
      <c r="S71" s="16">
        <v>9918</v>
      </c>
      <c r="T71" s="35">
        <f t="shared" si="10"/>
        <v>260</v>
      </c>
      <c r="U71" s="16">
        <v>9857</v>
      </c>
      <c r="V71" s="35">
        <f t="shared" si="17"/>
        <v>42</v>
      </c>
      <c r="W71" s="16">
        <v>9786</v>
      </c>
      <c r="X71" s="35">
        <f t="shared" si="12"/>
        <v>71</v>
      </c>
      <c r="Y71" s="16">
        <v>9759</v>
      </c>
      <c r="Z71" s="35">
        <f t="shared" si="16"/>
        <v>27</v>
      </c>
      <c r="AA71" s="16">
        <v>9656</v>
      </c>
      <c r="AB71" s="35">
        <f t="shared" si="13"/>
        <v>103</v>
      </c>
      <c r="AC71" s="16">
        <v>9645</v>
      </c>
      <c r="AD71" s="35">
        <f t="shared" si="14"/>
        <v>11</v>
      </c>
      <c r="AE71" s="16">
        <v>9442</v>
      </c>
      <c r="AF71" s="35">
        <f t="shared" si="15"/>
        <v>203</v>
      </c>
      <c r="AG71" s="16">
        <v>9301</v>
      </c>
      <c r="AH71" s="35">
        <f t="shared" si="1"/>
        <v>141</v>
      </c>
      <c r="AJ71" s="2"/>
    </row>
    <row r="72" spans="1:36">
      <c r="A72" s="19" t="s">
        <v>63</v>
      </c>
      <c r="B72" s="14" t="s">
        <v>192</v>
      </c>
      <c r="C72" s="15" t="str">
        <f t="shared" si="2"/>
        <v>A</v>
      </c>
      <c r="D72" s="16">
        <v>8486</v>
      </c>
      <c r="E72" s="17">
        <v>8436</v>
      </c>
      <c r="F72" s="18">
        <f t="shared" si="3"/>
        <v>8486</v>
      </c>
      <c r="G72" s="16">
        <v>8506</v>
      </c>
      <c r="H72" s="42">
        <f t="shared" si="4"/>
        <v>-20</v>
      </c>
      <c r="I72" s="16">
        <v>8620</v>
      </c>
      <c r="J72" s="42">
        <f t="shared" si="5"/>
        <v>-134</v>
      </c>
      <c r="K72" s="49">
        <v>8749</v>
      </c>
      <c r="L72" s="42">
        <f t="shared" si="6"/>
        <v>-129</v>
      </c>
      <c r="M72" s="39">
        <v>8965</v>
      </c>
      <c r="N72" s="42">
        <f t="shared" si="7"/>
        <v>-216</v>
      </c>
      <c r="O72" s="39">
        <v>9212</v>
      </c>
      <c r="P72" s="42">
        <f t="shared" si="8"/>
        <v>-247</v>
      </c>
      <c r="Q72" s="39">
        <v>9193</v>
      </c>
      <c r="R72" s="42">
        <f t="shared" si="9"/>
        <v>19</v>
      </c>
      <c r="S72" s="16">
        <v>9079</v>
      </c>
      <c r="T72" s="35">
        <f t="shared" si="10"/>
        <v>114</v>
      </c>
      <c r="U72" s="16">
        <v>9097</v>
      </c>
      <c r="V72" s="35">
        <f t="shared" si="17"/>
        <v>-611</v>
      </c>
      <c r="W72" s="16">
        <v>9220</v>
      </c>
      <c r="X72" s="35">
        <f t="shared" si="12"/>
        <v>-123</v>
      </c>
      <c r="Y72" s="16">
        <v>9222</v>
      </c>
      <c r="Z72" s="35">
        <f t="shared" si="16"/>
        <v>-2</v>
      </c>
      <c r="AA72" s="16">
        <v>9310</v>
      </c>
      <c r="AB72" s="35">
        <f t="shared" si="13"/>
        <v>-88</v>
      </c>
      <c r="AC72" s="16">
        <v>9634</v>
      </c>
      <c r="AD72" s="35">
        <f t="shared" si="14"/>
        <v>-324</v>
      </c>
      <c r="AE72" s="16">
        <v>9770</v>
      </c>
      <c r="AF72" s="35">
        <f t="shared" si="15"/>
        <v>-136</v>
      </c>
      <c r="AG72" s="16">
        <v>9912</v>
      </c>
      <c r="AH72" s="35">
        <f t="shared" si="1"/>
        <v>-142</v>
      </c>
      <c r="AJ72" s="2"/>
    </row>
    <row r="73" spans="1:36">
      <c r="A73" s="19" t="s">
        <v>64</v>
      </c>
      <c r="B73" s="14" t="s">
        <v>193</v>
      </c>
      <c r="C73" s="15" t="str">
        <f t="shared" si="2"/>
        <v>P</v>
      </c>
      <c r="D73" s="16">
        <v>11377</v>
      </c>
      <c r="E73" s="17">
        <v>11406</v>
      </c>
      <c r="F73" s="18">
        <f t="shared" si="3"/>
        <v>11406</v>
      </c>
      <c r="G73" s="16">
        <v>11443</v>
      </c>
      <c r="H73" s="42">
        <f t="shared" si="4"/>
        <v>-37</v>
      </c>
      <c r="I73" s="16">
        <v>11441</v>
      </c>
      <c r="J73" s="42">
        <f t="shared" si="5"/>
        <v>-35</v>
      </c>
      <c r="K73" s="49">
        <v>11398</v>
      </c>
      <c r="L73" s="42">
        <f t="shared" si="6"/>
        <v>43</v>
      </c>
      <c r="M73" s="39">
        <v>11503</v>
      </c>
      <c r="N73" s="42">
        <f t="shared" si="7"/>
        <v>-105</v>
      </c>
      <c r="O73" s="39">
        <v>11646</v>
      </c>
      <c r="P73" s="42">
        <f t="shared" si="8"/>
        <v>-143</v>
      </c>
      <c r="Q73" s="39">
        <v>11589</v>
      </c>
      <c r="R73" s="42">
        <f t="shared" si="9"/>
        <v>57</v>
      </c>
      <c r="S73" s="16">
        <v>11688</v>
      </c>
      <c r="T73" s="35">
        <f t="shared" si="10"/>
        <v>-99</v>
      </c>
      <c r="U73" s="16">
        <v>11803</v>
      </c>
      <c r="V73" s="35">
        <f t="shared" si="17"/>
        <v>-397</v>
      </c>
      <c r="W73" s="16">
        <v>11782</v>
      </c>
      <c r="X73" s="35">
        <f t="shared" si="12"/>
        <v>21</v>
      </c>
      <c r="Y73" s="16">
        <v>11891</v>
      </c>
      <c r="Z73" s="35">
        <f t="shared" ref="Z73:Z104" si="18">W73-Y73</f>
        <v>-109</v>
      </c>
      <c r="AA73" s="16">
        <v>11984</v>
      </c>
      <c r="AB73" s="35">
        <f t="shared" si="13"/>
        <v>-93</v>
      </c>
      <c r="AC73" s="16">
        <v>12355</v>
      </c>
      <c r="AD73" s="35">
        <f t="shared" si="14"/>
        <v>-371</v>
      </c>
      <c r="AE73" s="16">
        <v>12195</v>
      </c>
      <c r="AF73" s="35">
        <f t="shared" si="15"/>
        <v>160</v>
      </c>
      <c r="AG73" s="16">
        <v>12184</v>
      </c>
      <c r="AH73" s="35">
        <f t="shared" ref="AH73:AH123" si="19">+AE73-AG73</f>
        <v>11</v>
      </c>
      <c r="AJ73" s="2"/>
    </row>
    <row r="74" spans="1:36">
      <c r="A74" s="19" t="s">
        <v>65</v>
      </c>
      <c r="B74" s="14" t="s">
        <v>194</v>
      </c>
      <c r="C74" s="15" t="str">
        <f t="shared" ref="C74:C123" si="20">IF(D74&gt;E74,"A","P")</f>
        <v>P</v>
      </c>
      <c r="D74" s="16">
        <v>4461</v>
      </c>
      <c r="E74" s="17">
        <v>4488</v>
      </c>
      <c r="F74" s="18">
        <f t="shared" ref="F74:F123" si="21">IF(E74&gt;D74,E74,D74)</f>
        <v>4488</v>
      </c>
      <c r="G74" s="16">
        <v>4466</v>
      </c>
      <c r="H74" s="42">
        <f t="shared" ref="H74:H123" si="22">F74-G74</f>
        <v>22</v>
      </c>
      <c r="I74" s="16">
        <v>4455</v>
      </c>
      <c r="J74" s="42">
        <f t="shared" ref="J74:J123" si="23">F74-I74</f>
        <v>33</v>
      </c>
      <c r="K74" s="49">
        <v>4398</v>
      </c>
      <c r="L74" s="42">
        <f t="shared" ref="L74:L123" si="24">I74-K74</f>
        <v>57</v>
      </c>
      <c r="M74" s="39">
        <v>4387</v>
      </c>
      <c r="N74" s="42">
        <f t="shared" ref="N74:N123" si="25">K74-M74</f>
        <v>11</v>
      </c>
      <c r="O74" s="39">
        <v>4442</v>
      </c>
      <c r="P74" s="42">
        <f t="shared" ref="P74:P123" si="26">M74-O74</f>
        <v>-55</v>
      </c>
      <c r="Q74" s="39">
        <v>4354</v>
      </c>
      <c r="R74" s="42">
        <f t="shared" ref="R74:R123" si="27">O74-Q74</f>
        <v>88</v>
      </c>
      <c r="S74" s="16">
        <v>4402</v>
      </c>
      <c r="T74" s="35">
        <f t="shared" ref="T74:T123" si="28">Q74-S74</f>
        <v>-48</v>
      </c>
      <c r="U74" s="16">
        <v>4417</v>
      </c>
      <c r="V74" s="35">
        <f t="shared" ref="V74:V105" si="29">F74-U74</f>
        <v>71</v>
      </c>
      <c r="W74" s="16">
        <v>4367</v>
      </c>
      <c r="X74" s="35">
        <f t="shared" ref="X74:X123" si="30">U74-W74</f>
        <v>50</v>
      </c>
      <c r="Y74" s="16">
        <v>4382</v>
      </c>
      <c r="Z74" s="35">
        <f t="shared" si="18"/>
        <v>-15</v>
      </c>
      <c r="AA74" s="16">
        <v>4386</v>
      </c>
      <c r="AB74" s="35">
        <f t="shared" ref="AB74:AB123" si="31">Y74-AA74</f>
        <v>-4</v>
      </c>
      <c r="AC74" s="16">
        <v>4434</v>
      </c>
      <c r="AD74" s="35">
        <f t="shared" ref="AD74:AD123" si="32">AA74-AC74</f>
        <v>-48</v>
      </c>
      <c r="AE74" s="16">
        <v>4354</v>
      </c>
      <c r="AF74" s="35">
        <f t="shared" ref="AF74:AF123" si="33">AC74-AE74</f>
        <v>80</v>
      </c>
      <c r="AG74" s="16">
        <v>4387</v>
      </c>
      <c r="AH74" s="35">
        <f t="shared" si="19"/>
        <v>-33</v>
      </c>
      <c r="AJ74" s="2"/>
    </row>
    <row r="75" spans="1:36">
      <c r="A75" s="19" t="s">
        <v>66</v>
      </c>
      <c r="B75" s="14" t="s">
        <v>195</v>
      </c>
      <c r="C75" s="15" t="str">
        <f t="shared" si="20"/>
        <v>A</v>
      </c>
      <c r="D75" s="16">
        <v>2252</v>
      </c>
      <c r="E75" s="17">
        <v>2238</v>
      </c>
      <c r="F75" s="18">
        <f t="shared" si="21"/>
        <v>2252</v>
      </c>
      <c r="G75" s="16">
        <v>2286</v>
      </c>
      <c r="H75" s="42">
        <f t="shared" si="22"/>
        <v>-34</v>
      </c>
      <c r="I75" s="16">
        <v>2292</v>
      </c>
      <c r="J75" s="42">
        <f t="shared" si="23"/>
        <v>-40</v>
      </c>
      <c r="K75" s="49">
        <v>2338</v>
      </c>
      <c r="L75" s="42">
        <f t="shared" si="24"/>
        <v>-46</v>
      </c>
      <c r="M75" s="39">
        <v>2424</v>
      </c>
      <c r="N75" s="42">
        <f t="shared" si="25"/>
        <v>-86</v>
      </c>
      <c r="O75" s="39">
        <v>2485</v>
      </c>
      <c r="P75" s="42">
        <f t="shared" si="26"/>
        <v>-61</v>
      </c>
      <c r="Q75" s="39">
        <v>2512</v>
      </c>
      <c r="R75" s="42">
        <f t="shared" si="27"/>
        <v>-27</v>
      </c>
      <c r="S75" s="16">
        <v>2602</v>
      </c>
      <c r="T75" s="35">
        <f t="shared" si="28"/>
        <v>-90</v>
      </c>
      <c r="U75" s="16">
        <v>2548</v>
      </c>
      <c r="V75" s="35">
        <f t="shared" si="29"/>
        <v>-296</v>
      </c>
      <c r="W75" s="16">
        <v>2581</v>
      </c>
      <c r="X75" s="35">
        <f t="shared" si="30"/>
        <v>-33</v>
      </c>
      <c r="Y75" s="16">
        <v>2619</v>
      </c>
      <c r="Z75" s="35">
        <f t="shared" si="18"/>
        <v>-38</v>
      </c>
      <c r="AA75" s="16">
        <v>2627</v>
      </c>
      <c r="AB75" s="35">
        <f t="shared" si="31"/>
        <v>-8</v>
      </c>
      <c r="AC75" s="16">
        <v>2642</v>
      </c>
      <c r="AD75" s="35">
        <f t="shared" si="32"/>
        <v>-15</v>
      </c>
      <c r="AE75" s="16">
        <v>2641</v>
      </c>
      <c r="AF75" s="35">
        <f t="shared" si="33"/>
        <v>1</v>
      </c>
      <c r="AG75" s="16">
        <v>2636</v>
      </c>
      <c r="AH75" s="35">
        <f t="shared" si="19"/>
        <v>5</v>
      </c>
      <c r="AJ75" s="2"/>
    </row>
    <row r="76" spans="1:36">
      <c r="A76" s="19" t="s">
        <v>67</v>
      </c>
      <c r="B76" s="14" t="s">
        <v>196</v>
      </c>
      <c r="C76" s="15" t="str">
        <f t="shared" si="20"/>
        <v>A</v>
      </c>
      <c r="D76" s="16">
        <v>2852</v>
      </c>
      <c r="E76" s="17">
        <v>2799</v>
      </c>
      <c r="F76" s="18">
        <f t="shared" si="21"/>
        <v>2852</v>
      </c>
      <c r="G76" s="16">
        <v>2966</v>
      </c>
      <c r="H76" s="42">
        <f t="shared" si="22"/>
        <v>-114</v>
      </c>
      <c r="I76" s="16">
        <v>3111</v>
      </c>
      <c r="J76" s="42">
        <f t="shared" si="23"/>
        <v>-259</v>
      </c>
      <c r="K76" s="49">
        <v>3234</v>
      </c>
      <c r="L76" s="42">
        <f t="shared" si="24"/>
        <v>-123</v>
      </c>
      <c r="M76" s="39">
        <v>3314</v>
      </c>
      <c r="N76" s="42">
        <f t="shared" si="25"/>
        <v>-80</v>
      </c>
      <c r="O76" s="39">
        <v>3372</v>
      </c>
      <c r="P76" s="42">
        <f t="shared" si="26"/>
        <v>-58</v>
      </c>
      <c r="Q76" s="39">
        <v>3407</v>
      </c>
      <c r="R76" s="42">
        <f t="shared" si="27"/>
        <v>-35</v>
      </c>
      <c r="S76" s="16">
        <v>3500</v>
      </c>
      <c r="T76" s="35">
        <f t="shared" si="28"/>
        <v>-93</v>
      </c>
      <c r="U76" s="16">
        <v>3721</v>
      </c>
      <c r="V76" s="35">
        <f t="shared" si="29"/>
        <v>-869</v>
      </c>
      <c r="W76" s="16">
        <v>3789</v>
      </c>
      <c r="X76" s="35">
        <f t="shared" si="30"/>
        <v>-68</v>
      </c>
      <c r="Y76" s="16">
        <v>3911</v>
      </c>
      <c r="Z76" s="35">
        <f t="shared" si="18"/>
        <v>-122</v>
      </c>
      <c r="AA76" s="16">
        <v>3906</v>
      </c>
      <c r="AB76" s="35">
        <f t="shared" si="31"/>
        <v>5</v>
      </c>
      <c r="AC76" s="16">
        <v>4071</v>
      </c>
      <c r="AD76" s="35">
        <f t="shared" si="32"/>
        <v>-165</v>
      </c>
      <c r="AE76" s="16">
        <v>4178</v>
      </c>
      <c r="AF76" s="35">
        <f t="shared" si="33"/>
        <v>-107</v>
      </c>
      <c r="AG76" s="16">
        <v>4325</v>
      </c>
      <c r="AH76" s="35">
        <f t="shared" si="19"/>
        <v>-147</v>
      </c>
      <c r="AJ76" s="2"/>
    </row>
    <row r="77" spans="1:36">
      <c r="A77" s="19" t="s">
        <v>68</v>
      </c>
      <c r="B77" s="32" t="s">
        <v>256</v>
      </c>
      <c r="C77" s="15" t="str">
        <f t="shared" si="20"/>
        <v>A</v>
      </c>
      <c r="D77" s="16">
        <v>5936</v>
      </c>
      <c r="E77" s="17">
        <v>5895</v>
      </c>
      <c r="F77" s="18">
        <f t="shared" si="21"/>
        <v>5936</v>
      </c>
      <c r="G77" s="16">
        <v>5945</v>
      </c>
      <c r="H77" s="42">
        <f t="shared" si="22"/>
        <v>-9</v>
      </c>
      <c r="I77" s="16">
        <v>6092</v>
      </c>
      <c r="J77" s="42">
        <f t="shared" si="23"/>
        <v>-156</v>
      </c>
      <c r="K77" s="49">
        <v>6189</v>
      </c>
      <c r="L77" s="42">
        <f t="shared" si="24"/>
        <v>-97</v>
      </c>
      <c r="M77" s="39">
        <v>6259</v>
      </c>
      <c r="N77" s="42">
        <f t="shared" si="25"/>
        <v>-70</v>
      </c>
      <c r="O77" s="39">
        <v>6347</v>
      </c>
      <c r="P77" s="42">
        <f t="shared" si="26"/>
        <v>-88</v>
      </c>
      <c r="Q77" s="39">
        <v>6403</v>
      </c>
      <c r="R77" s="42">
        <f t="shared" si="27"/>
        <v>-56</v>
      </c>
      <c r="S77" s="16">
        <v>6430</v>
      </c>
      <c r="T77" s="35">
        <f t="shared" si="28"/>
        <v>-27</v>
      </c>
      <c r="U77" s="16">
        <v>6455</v>
      </c>
      <c r="V77" s="35">
        <f t="shared" si="29"/>
        <v>-519</v>
      </c>
      <c r="W77" s="16">
        <v>6403</v>
      </c>
      <c r="X77" s="35">
        <f t="shared" si="30"/>
        <v>52</v>
      </c>
      <c r="Y77" s="16">
        <v>6382</v>
      </c>
      <c r="Z77" s="35">
        <f t="shared" si="18"/>
        <v>21</v>
      </c>
      <c r="AA77" s="16">
        <v>6451</v>
      </c>
      <c r="AB77" s="35">
        <f t="shared" si="31"/>
        <v>-69</v>
      </c>
      <c r="AC77" s="16">
        <v>6619</v>
      </c>
      <c r="AD77" s="35">
        <f t="shared" si="32"/>
        <v>-168</v>
      </c>
      <c r="AE77" s="16">
        <v>6497</v>
      </c>
      <c r="AF77" s="35">
        <f t="shared" si="33"/>
        <v>122</v>
      </c>
      <c r="AG77" s="16">
        <v>6493</v>
      </c>
      <c r="AH77" s="35">
        <f t="shared" si="19"/>
        <v>4</v>
      </c>
      <c r="AJ77" s="2"/>
    </row>
    <row r="78" spans="1:36">
      <c r="A78" s="19" t="s">
        <v>69</v>
      </c>
      <c r="B78" s="14" t="s">
        <v>197</v>
      </c>
      <c r="C78" s="15" t="str">
        <f t="shared" si="20"/>
        <v>P</v>
      </c>
      <c r="D78" s="16">
        <v>147269</v>
      </c>
      <c r="E78" s="17">
        <v>148434</v>
      </c>
      <c r="F78" s="18">
        <f t="shared" si="21"/>
        <v>148434</v>
      </c>
      <c r="G78" s="16">
        <v>149683</v>
      </c>
      <c r="H78" s="42">
        <f t="shared" si="22"/>
        <v>-1249</v>
      </c>
      <c r="I78" s="16">
        <v>148109</v>
      </c>
      <c r="J78" s="42">
        <f t="shared" si="23"/>
        <v>325</v>
      </c>
      <c r="K78" s="49">
        <v>150200</v>
      </c>
      <c r="L78" s="42">
        <f t="shared" si="24"/>
        <v>-2091</v>
      </c>
      <c r="M78" s="39">
        <v>148951</v>
      </c>
      <c r="N78" s="42">
        <f t="shared" si="25"/>
        <v>1249</v>
      </c>
      <c r="O78" s="39">
        <v>149554</v>
      </c>
      <c r="P78" s="42">
        <f t="shared" si="26"/>
        <v>-603</v>
      </c>
      <c r="Q78" s="39">
        <v>144618</v>
      </c>
      <c r="R78" s="42">
        <f t="shared" si="27"/>
        <v>4936</v>
      </c>
      <c r="S78" s="16">
        <v>144470</v>
      </c>
      <c r="T78" s="35">
        <f t="shared" si="28"/>
        <v>148</v>
      </c>
      <c r="U78" s="16">
        <v>139737</v>
      </c>
      <c r="V78" s="35">
        <f t="shared" si="29"/>
        <v>8697</v>
      </c>
      <c r="W78" s="16">
        <v>137497</v>
      </c>
      <c r="X78" s="35">
        <f t="shared" si="30"/>
        <v>2240</v>
      </c>
      <c r="Y78" s="16">
        <v>135938</v>
      </c>
      <c r="Z78" s="35">
        <f t="shared" si="18"/>
        <v>1559</v>
      </c>
      <c r="AA78" s="16">
        <v>134121</v>
      </c>
      <c r="AB78" s="35">
        <f t="shared" si="31"/>
        <v>1817</v>
      </c>
      <c r="AC78" s="16">
        <v>135585</v>
      </c>
      <c r="AD78" s="35">
        <f t="shared" si="32"/>
        <v>-1464</v>
      </c>
      <c r="AE78" s="16">
        <v>134554</v>
      </c>
      <c r="AF78" s="35">
        <f t="shared" si="33"/>
        <v>1031</v>
      </c>
      <c r="AG78" s="16">
        <v>128367</v>
      </c>
      <c r="AH78" s="35">
        <f t="shared" si="19"/>
        <v>6187</v>
      </c>
      <c r="AJ78" s="2"/>
    </row>
    <row r="79" spans="1:36">
      <c r="A79" s="19" t="s">
        <v>70</v>
      </c>
      <c r="B79" s="14" t="s">
        <v>198</v>
      </c>
      <c r="C79" s="15" t="str">
        <f t="shared" si="20"/>
        <v>A</v>
      </c>
      <c r="D79" s="16">
        <v>1838</v>
      </c>
      <c r="E79" s="17">
        <v>1785</v>
      </c>
      <c r="F79" s="18">
        <f t="shared" si="21"/>
        <v>1838</v>
      </c>
      <c r="G79" s="16">
        <v>1877</v>
      </c>
      <c r="H79" s="42">
        <f t="shared" si="22"/>
        <v>-39</v>
      </c>
      <c r="I79" s="16">
        <v>1862</v>
      </c>
      <c r="J79" s="42">
        <f t="shared" si="23"/>
        <v>-24</v>
      </c>
      <c r="K79" s="49">
        <v>1850</v>
      </c>
      <c r="L79" s="42">
        <f t="shared" si="24"/>
        <v>12</v>
      </c>
      <c r="M79" s="39">
        <v>1903</v>
      </c>
      <c r="N79" s="42">
        <f t="shared" si="25"/>
        <v>-53</v>
      </c>
      <c r="O79" s="39">
        <v>1956</v>
      </c>
      <c r="P79" s="42">
        <f t="shared" si="26"/>
        <v>-53</v>
      </c>
      <c r="Q79" s="39">
        <v>1976</v>
      </c>
      <c r="R79" s="42">
        <f t="shared" si="27"/>
        <v>-20</v>
      </c>
      <c r="S79" s="16">
        <v>2018</v>
      </c>
      <c r="T79" s="35">
        <f t="shared" si="28"/>
        <v>-42</v>
      </c>
      <c r="U79" s="16">
        <v>2071</v>
      </c>
      <c r="V79" s="35">
        <f t="shared" si="29"/>
        <v>-233</v>
      </c>
      <c r="W79" s="16">
        <v>2090</v>
      </c>
      <c r="X79" s="35">
        <f t="shared" si="30"/>
        <v>-19</v>
      </c>
      <c r="Y79" s="16">
        <v>2128</v>
      </c>
      <c r="Z79" s="35">
        <f t="shared" si="18"/>
        <v>-38</v>
      </c>
      <c r="AA79" s="16">
        <v>2157</v>
      </c>
      <c r="AB79" s="35">
        <f t="shared" si="31"/>
        <v>-29</v>
      </c>
      <c r="AC79" s="16">
        <v>2199</v>
      </c>
      <c r="AD79" s="35">
        <f t="shared" si="32"/>
        <v>-42</v>
      </c>
      <c r="AE79" s="16">
        <v>2212</v>
      </c>
      <c r="AF79" s="35">
        <f t="shared" si="33"/>
        <v>-13</v>
      </c>
      <c r="AG79" s="16">
        <v>2283</v>
      </c>
      <c r="AH79" s="35">
        <f t="shared" si="19"/>
        <v>-71</v>
      </c>
      <c r="AJ79" s="2"/>
    </row>
    <row r="80" spans="1:36">
      <c r="A80" s="19" t="s">
        <v>71</v>
      </c>
      <c r="B80" s="14" t="s">
        <v>199</v>
      </c>
      <c r="C80" s="15" t="str">
        <f t="shared" si="20"/>
        <v>A</v>
      </c>
      <c r="D80" s="16">
        <v>3694</v>
      </c>
      <c r="E80" s="17">
        <v>3626</v>
      </c>
      <c r="F80" s="18">
        <f t="shared" si="21"/>
        <v>3694</v>
      </c>
      <c r="G80" s="16">
        <v>3817</v>
      </c>
      <c r="H80" s="42">
        <f t="shared" si="22"/>
        <v>-123</v>
      </c>
      <c r="I80" s="16">
        <v>3976</v>
      </c>
      <c r="J80" s="42">
        <f t="shared" si="23"/>
        <v>-282</v>
      </c>
      <c r="K80" s="49">
        <v>3926</v>
      </c>
      <c r="L80" s="42">
        <f t="shared" si="24"/>
        <v>50</v>
      </c>
      <c r="M80" s="39">
        <v>4019</v>
      </c>
      <c r="N80" s="42">
        <f t="shared" si="25"/>
        <v>-93</v>
      </c>
      <c r="O80" s="39">
        <v>4103</v>
      </c>
      <c r="P80" s="42">
        <f t="shared" si="26"/>
        <v>-84</v>
      </c>
      <c r="Q80" s="39">
        <v>4161</v>
      </c>
      <c r="R80" s="42">
        <f t="shared" si="27"/>
        <v>-58</v>
      </c>
      <c r="S80" s="16">
        <v>4158</v>
      </c>
      <c r="T80" s="35">
        <f t="shared" si="28"/>
        <v>3</v>
      </c>
      <c r="U80" s="16">
        <v>4139</v>
      </c>
      <c r="V80" s="35">
        <f t="shared" si="29"/>
        <v>-445</v>
      </c>
      <c r="W80" s="16">
        <v>4152</v>
      </c>
      <c r="X80" s="35">
        <f t="shared" si="30"/>
        <v>-13</v>
      </c>
      <c r="Y80" s="16">
        <v>4241</v>
      </c>
      <c r="Z80" s="35">
        <f t="shared" si="18"/>
        <v>-89</v>
      </c>
      <c r="AA80" s="16">
        <v>4342</v>
      </c>
      <c r="AB80" s="35">
        <f t="shared" si="31"/>
        <v>-101</v>
      </c>
      <c r="AC80" s="16">
        <v>4454</v>
      </c>
      <c r="AD80" s="35">
        <f t="shared" si="32"/>
        <v>-112</v>
      </c>
      <c r="AE80" s="16">
        <v>4538</v>
      </c>
      <c r="AF80" s="35">
        <f t="shared" si="33"/>
        <v>-84</v>
      </c>
      <c r="AG80" s="16">
        <v>4546</v>
      </c>
      <c r="AH80" s="35">
        <f t="shared" si="19"/>
        <v>-8</v>
      </c>
      <c r="AJ80" s="2"/>
    </row>
    <row r="81" spans="1:36">
      <c r="A81" s="19" t="s">
        <v>72</v>
      </c>
      <c r="B81" s="14" t="s">
        <v>200</v>
      </c>
      <c r="C81" s="15" t="str">
        <f t="shared" si="20"/>
        <v>P</v>
      </c>
      <c r="D81" s="16">
        <v>12797</v>
      </c>
      <c r="E81" s="17">
        <v>13003</v>
      </c>
      <c r="F81" s="18">
        <f t="shared" si="21"/>
        <v>13003</v>
      </c>
      <c r="G81" s="16">
        <v>12882</v>
      </c>
      <c r="H81" s="42">
        <f t="shared" si="22"/>
        <v>121</v>
      </c>
      <c r="I81" s="16">
        <v>12768</v>
      </c>
      <c r="J81" s="42">
        <f t="shared" si="23"/>
        <v>235</v>
      </c>
      <c r="K81" s="49">
        <v>12696</v>
      </c>
      <c r="L81" s="42">
        <f t="shared" si="24"/>
        <v>72</v>
      </c>
      <c r="M81" s="39">
        <v>12849</v>
      </c>
      <c r="N81" s="42">
        <f t="shared" si="25"/>
        <v>-153</v>
      </c>
      <c r="O81" s="39">
        <v>13056</v>
      </c>
      <c r="P81" s="42">
        <f t="shared" si="26"/>
        <v>-207</v>
      </c>
      <c r="Q81" s="39">
        <v>12986</v>
      </c>
      <c r="R81" s="42">
        <f t="shared" si="27"/>
        <v>70</v>
      </c>
      <c r="S81" s="16">
        <v>12828</v>
      </c>
      <c r="T81" s="35">
        <f t="shared" si="28"/>
        <v>158</v>
      </c>
      <c r="U81" s="16">
        <v>12499</v>
      </c>
      <c r="V81" s="35">
        <f t="shared" si="29"/>
        <v>504</v>
      </c>
      <c r="W81" s="16">
        <v>12672</v>
      </c>
      <c r="X81" s="35">
        <f t="shared" si="30"/>
        <v>-173</v>
      </c>
      <c r="Y81" s="16">
        <v>12411</v>
      </c>
      <c r="Z81" s="35">
        <f t="shared" si="18"/>
        <v>261</v>
      </c>
      <c r="AA81" s="16">
        <v>12276</v>
      </c>
      <c r="AB81" s="35">
        <f t="shared" si="31"/>
        <v>135</v>
      </c>
      <c r="AC81" s="16">
        <v>12332</v>
      </c>
      <c r="AD81" s="35">
        <f t="shared" si="32"/>
        <v>-56</v>
      </c>
      <c r="AE81" s="16">
        <v>12407</v>
      </c>
      <c r="AF81" s="35">
        <f t="shared" si="33"/>
        <v>-75</v>
      </c>
      <c r="AG81" s="16">
        <v>12179</v>
      </c>
      <c r="AH81" s="35">
        <f t="shared" si="19"/>
        <v>228</v>
      </c>
      <c r="AJ81" s="2"/>
    </row>
    <row r="82" spans="1:36">
      <c r="A82" s="19" t="s">
        <v>73</v>
      </c>
      <c r="B82" s="14" t="s">
        <v>201</v>
      </c>
      <c r="C82" s="15" t="str">
        <f t="shared" si="20"/>
        <v>A</v>
      </c>
      <c r="D82" s="16">
        <v>15015</v>
      </c>
      <c r="E82" s="17">
        <v>14917</v>
      </c>
      <c r="F82" s="18">
        <f t="shared" si="21"/>
        <v>15015</v>
      </c>
      <c r="G82" s="16">
        <v>14832</v>
      </c>
      <c r="H82" s="42">
        <f t="shared" si="22"/>
        <v>183</v>
      </c>
      <c r="I82" s="16">
        <v>15067</v>
      </c>
      <c r="J82" s="42">
        <f t="shared" si="23"/>
        <v>-52</v>
      </c>
      <c r="K82" s="49">
        <v>15253</v>
      </c>
      <c r="L82" s="42">
        <f t="shared" si="24"/>
        <v>-186</v>
      </c>
      <c r="M82" s="39">
        <v>15636</v>
      </c>
      <c r="N82" s="42">
        <f t="shared" si="25"/>
        <v>-383</v>
      </c>
      <c r="O82" s="39">
        <v>15868</v>
      </c>
      <c r="P82" s="42">
        <f t="shared" si="26"/>
        <v>-232</v>
      </c>
      <c r="Q82" s="39">
        <v>16112</v>
      </c>
      <c r="R82" s="42">
        <f t="shared" si="27"/>
        <v>-244</v>
      </c>
      <c r="S82" s="16">
        <v>16369</v>
      </c>
      <c r="T82" s="35">
        <f t="shared" si="28"/>
        <v>-257</v>
      </c>
      <c r="U82" s="16">
        <v>16576</v>
      </c>
      <c r="V82" s="35">
        <f t="shared" si="29"/>
        <v>-1561</v>
      </c>
      <c r="W82" s="16">
        <v>17014</v>
      </c>
      <c r="X82" s="35">
        <f t="shared" si="30"/>
        <v>-438</v>
      </c>
      <c r="Y82" s="16">
        <v>17295</v>
      </c>
      <c r="Z82" s="35">
        <f t="shared" si="18"/>
        <v>-281</v>
      </c>
      <c r="AA82" s="16">
        <v>17462</v>
      </c>
      <c r="AB82" s="35">
        <f t="shared" si="31"/>
        <v>-167</v>
      </c>
      <c r="AC82" s="16">
        <v>17754</v>
      </c>
      <c r="AD82" s="35">
        <f t="shared" si="32"/>
        <v>-292</v>
      </c>
      <c r="AE82" s="16">
        <v>18145</v>
      </c>
      <c r="AF82" s="35">
        <f t="shared" si="33"/>
        <v>-391</v>
      </c>
      <c r="AG82" s="16">
        <v>18165</v>
      </c>
      <c r="AH82" s="35">
        <f t="shared" si="19"/>
        <v>-20</v>
      </c>
      <c r="AJ82" s="2"/>
    </row>
    <row r="83" spans="1:36">
      <c r="A83" s="19" t="s">
        <v>74</v>
      </c>
      <c r="B83" s="14" t="s">
        <v>202</v>
      </c>
      <c r="C83" s="15" t="str">
        <f t="shared" si="20"/>
        <v>P</v>
      </c>
      <c r="D83" s="16">
        <v>25799</v>
      </c>
      <c r="E83" s="17">
        <v>26002</v>
      </c>
      <c r="F83" s="18">
        <f t="shared" si="21"/>
        <v>26002</v>
      </c>
      <c r="G83" s="16">
        <v>26292</v>
      </c>
      <c r="H83" s="42">
        <f t="shared" si="22"/>
        <v>-290</v>
      </c>
      <c r="I83" s="16">
        <v>26361</v>
      </c>
      <c r="J83" s="42">
        <f t="shared" si="23"/>
        <v>-359</v>
      </c>
      <c r="K83" s="49">
        <v>26605</v>
      </c>
      <c r="L83" s="42">
        <f t="shared" si="24"/>
        <v>-244</v>
      </c>
      <c r="M83" s="39">
        <v>26458</v>
      </c>
      <c r="N83" s="42">
        <f t="shared" si="25"/>
        <v>147</v>
      </c>
      <c r="O83" s="39">
        <v>26241</v>
      </c>
      <c r="P83" s="42">
        <f t="shared" si="26"/>
        <v>217</v>
      </c>
      <c r="Q83" s="39">
        <v>25852</v>
      </c>
      <c r="R83" s="42">
        <f t="shared" si="27"/>
        <v>389</v>
      </c>
      <c r="S83" s="16">
        <v>25815</v>
      </c>
      <c r="T83" s="35">
        <f t="shared" si="28"/>
        <v>37</v>
      </c>
      <c r="U83" s="16">
        <v>25024</v>
      </c>
      <c r="V83" s="35">
        <f t="shared" si="29"/>
        <v>978</v>
      </c>
      <c r="W83" s="16">
        <v>24636</v>
      </c>
      <c r="X83" s="35">
        <f t="shared" si="30"/>
        <v>388</v>
      </c>
      <c r="Y83" s="16">
        <v>24313</v>
      </c>
      <c r="Z83" s="35">
        <f t="shared" si="18"/>
        <v>323</v>
      </c>
      <c r="AA83" s="16">
        <v>24070</v>
      </c>
      <c r="AB83" s="35">
        <f t="shared" si="31"/>
        <v>243</v>
      </c>
      <c r="AC83" s="16">
        <v>24056</v>
      </c>
      <c r="AD83" s="35">
        <f t="shared" si="32"/>
        <v>14</v>
      </c>
      <c r="AE83" s="16">
        <v>24165</v>
      </c>
      <c r="AF83" s="35">
        <f t="shared" si="33"/>
        <v>-109</v>
      </c>
      <c r="AG83" s="16">
        <v>24823</v>
      </c>
      <c r="AH83" s="35">
        <f t="shared" si="19"/>
        <v>-658</v>
      </c>
      <c r="AJ83" s="2"/>
    </row>
    <row r="84" spans="1:36">
      <c r="A84" s="19" t="s">
        <v>75</v>
      </c>
      <c r="B84" s="14" t="s">
        <v>203</v>
      </c>
      <c r="C84" s="15" t="str">
        <f t="shared" si="20"/>
        <v>A</v>
      </c>
      <c r="D84" s="16">
        <v>1407</v>
      </c>
      <c r="E84" s="17">
        <v>1305</v>
      </c>
      <c r="F84" s="18">
        <f t="shared" si="21"/>
        <v>1407</v>
      </c>
      <c r="G84" s="16">
        <v>1533</v>
      </c>
      <c r="H84" s="42">
        <f t="shared" si="22"/>
        <v>-126</v>
      </c>
      <c r="I84" s="16">
        <v>1651</v>
      </c>
      <c r="J84" s="42">
        <f t="shared" si="23"/>
        <v>-244</v>
      </c>
      <c r="K84" s="49">
        <v>1783</v>
      </c>
      <c r="L84" s="42">
        <f t="shared" si="24"/>
        <v>-132</v>
      </c>
      <c r="M84" s="39">
        <v>1865</v>
      </c>
      <c r="N84" s="42">
        <f t="shared" si="25"/>
        <v>-82</v>
      </c>
      <c r="O84" s="39">
        <v>1992</v>
      </c>
      <c r="P84" s="42">
        <f t="shared" si="26"/>
        <v>-127</v>
      </c>
      <c r="Q84" s="39">
        <v>2040</v>
      </c>
      <c r="R84" s="42">
        <f t="shared" si="27"/>
        <v>-48</v>
      </c>
      <c r="S84" s="16">
        <v>2121</v>
      </c>
      <c r="T84" s="35">
        <f t="shared" si="28"/>
        <v>-81</v>
      </c>
      <c r="U84" s="16">
        <v>2230</v>
      </c>
      <c r="V84" s="35">
        <f t="shared" si="29"/>
        <v>-823</v>
      </c>
      <c r="W84" s="16">
        <v>2357</v>
      </c>
      <c r="X84" s="35">
        <f t="shared" si="30"/>
        <v>-127</v>
      </c>
      <c r="Y84" s="16">
        <v>2518</v>
      </c>
      <c r="Z84" s="35">
        <f t="shared" si="18"/>
        <v>-161</v>
      </c>
      <c r="AA84" s="16">
        <v>2562</v>
      </c>
      <c r="AB84" s="35">
        <f t="shared" si="31"/>
        <v>-44</v>
      </c>
      <c r="AC84" s="16">
        <v>2728</v>
      </c>
      <c r="AD84" s="35">
        <f t="shared" si="32"/>
        <v>-166</v>
      </c>
      <c r="AE84" s="16">
        <v>2982</v>
      </c>
      <c r="AF84" s="35">
        <f t="shared" si="33"/>
        <v>-254</v>
      </c>
      <c r="AG84" s="16">
        <v>3100</v>
      </c>
      <c r="AH84" s="35">
        <f t="shared" si="19"/>
        <v>-118</v>
      </c>
      <c r="AJ84" s="2"/>
    </row>
    <row r="85" spans="1:36">
      <c r="A85" s="19" t="s">
        <v>76</v>
      </c>
      <c r="B85" s="14" t="s">
        <v>204</v>
      </c>
      <c r="C85" s="15" t="str">
        <f t="shared" si="20"/>
        <v>P</v>
      </c>
      <c r="D85" s="16">
        <v>26883</v>
      </c>
      <c r="E85" s="17">
        <v>27608</v>
      </c>
      <c r="F85" s="18">
        <f t="shared" si="21"/>
        <v>27608</v>
      </c>
      <c r="G85" s="16">
        <v>27598</v>
      </c>
      <c r="H85" s="42">
        <f t="shared" si="22"/>
        <v>10</v>
      </c>
      <c r="I85" s="16">
        <v>27317</v>
      </c>
      <c r="J85" s="42">
        <f t="shared" si="23"/>
        <v>291</v>
      </c>
      <c r="K85" s="49">
        <v>26540</v>
      </c>
      <c r="L85" s="42">
        <f t="shared" si="24"/>
        <v>777</v>
      </c>
      <c r="M85" s="39">
        <v>26438</v>
      </c>
      <c r="N85" s="42">
        <f t="shared" si="25"/>
        <v>102</v>
      </c>
      <c r="O85" s="39">
        <v>26038</v>
      </c>
      <c r="P85" s="42">
        <f t="shared" si="26"/>
        <v>400</v>
      </c>
      <c r="Q85" s="39">
        <v>26010</v>
      </c>
      <c r="R85" s="42">
        <f t="shared" si="27"/>
        <v>28</v>
      </c>
      <c r="S85" s="16">
        <v>25428</v>
      </c>
      <c r="T85" s="35">
        <f t="shared" si="28"/>
        <v>582</v>
      </c>
      <c r="U85" s="16">
        <v>25081</v>
      </c>
      <c r="V85" s="35">
        <f t="shared" si="29"/>
        <v>2527</v>
      </c>
      <c r="W85" s="16">
        <v>23644</v>
      </c>
      <c r="X85" s="35">
        <f t="shared" si="30"/>
        <v>1437</v>
      </c>
      <c r="Y85" s="16">
        <v>23999</v>
      </c>
      <c r="Z85" s="35">
        <f t="shared" si="18"/>
        <v>-355</v>
      </c>
      <c r="AA85" s="16">
        <v>23641</v>
      </c>
      <c r="AB85" s="35">
        <f t="shared" si="31"/>
        <v>358</v>
      </c>
      <c r="AC85" s="16">
        <v>23981</v>
      </c>
      <c r="AD85" s="35">
        <f t="shared" si="32"/>
        <v>-340</v>
      </c>
      <c r="AE85" s="16">
        <v>23264</v>
      </c>
      <c r="AF85" s="35">
        <f t="shared" si="33"/>
        <v>717</v>
      </c>
      <c r="AG85" s="16">
        <v>23388</v>
      </c>
      <c r="AH85" s="35">
        <f t="shared" si="19"/>
        <v>-124</v>
      </c>
      <c r="AJ85" s="2"/>
    </row>
    <row r="86" spans="1:36">
      <c r="A86" s="19" t="s">
        <v>77</v>
      </c>
      <c r="B86" s="14" t="s">
        <v>205</v>
      </c>
      <c r="C86" s="15" t="str">
        <f t="shared" si="20"/>
        <v>A</v>
      </c>
      <c r="D86" s="16">
        <v>7381</v>
      </c>
      <c r="E86" s="17">
        <v>7379</v>
      </c>
      <c r="F86" s="18">
        <f t="shared" si="21"/>
        <v>7381</v>
      </c>
      <c r="G86" s="16">
        <v>7388</v>
      </c>
      <c r="H86" s="42">
        <f t="shared" si="22"/>
        <v>-7</v>
      </c>
      <c r="I86" s="16">
        <v>7345</v>
      </c>
      <c r="J86" s="42">
        <f t="shared" si="23"/>
        <v>36</v>
      </c>
      <c r="K86" s="49">
        <v>7544</v>
      </c>
      <c r="L86" s="42">
        <f t="shared" si="24"/>
        <v>-199</v>
      </c>
      <c r="M86" s="39">
        <v>7551</v>
      </c>
      <c r="N86" s="42">
        <f t="shared" si="25"/>
        <v>-7</v>
      </c>
      <c r="O86" s="39">
        <v>7526</v>
      </c>
      <c r="P86" s="42">
        <f t="shared" si="26"/>
        <v>25</v>
      </c>
      <c r="Q86" s="39">
        <v>7698</v>
      </c>
      <c r="R86" s="42">
        <f t="shared" si="27"/>
        <v>-172</v>
      </c>
      <c r="S86" s="16">
        <v>7501</v>
      </c>
      <c r="T86" s="35">
        <f t="shared" si="28"/>
        <v>197</v>
      </c>
      <c r="U86" s="16">
        <v>7420</v>
      </c>
      <c r="V86" s="35">
        <f t="shared" si="29"/>
        <v>-39</v>
      </c>
      <c r="W86" s="16">
        <v>7272</v>
      </c>
      <c r="X86" s="35">
        <f t="shared" si="30"/>
        <v>148</v>
      </c>
      <c r="Y86" s="16">
        <v>7192</v>
      </c>
      <c r="Z86" s="35">
        <f t="shared" si="18"/>
        <v>80</v>
      </c>
      <c r="AA86" s="16">
        <v>7007</v>
      </c>
      <c r="AB86" s="35">
        <f t="shared" si="31"/>
        <v>185</v>
      </c>
      <c r="AC86" s="16">
        <v>7030</v>
      </c>
      <c r="AD86" s="35">
        <f t="shared" si="32"/>
        <v>-23</v>
      </c>
      <c r="AE86" s="16">
        <v>6954</v>
      </c>
      <c r="AF86" s="35">
        <f t="shared" si="33"/>
        <v>76</v>
      </c>
      <c r="AG86" s="16">
        <v>6806</v>
      </c>
      <c r="AH86" s="35">
        <f t="shared" si="19"/>
        <v>148</v>
      </c>
      <c r="AJ86" s="2"/>
    </row>
    <row r="87" spans="1:36">
      <c r="A87" s="19" t="s">
        <v>78</v>
      </c>
      <c r="B87" s="14" t="s">
        <v>115</v>
      </c>
      <c r="C87" s="15" t="str">
        <f t="shared" si="20"/>
        <v>A</v>
      </c>
      <c r="D87" s="16">
        <v>12312</v>
      </c>
      <c r="E87" s="17">
        <v>12287</v>
      </c>
      <c r="F87" s="18">
        <f t="shared" si="21"/>
        <v>12312</v>
      </c>
      <c r="G87" s="16">
        <v>12355</v>
      </c>
      <c r="H87" s="42">
        <f t="shared" si="22"/>
        <v>-43</v>
      </c>
      <c r="I87" s="16">
        <v>12474</v>
      </c>
      <c r="J87" s="42">
        <f t="shared" si="23"/>
        <v>-162</v>
      </c>
      <c r="K87" s="49">
        <v>12239</v>
      </c>
      <c r="L87" s="42">
        <f t="shared" si="24"/>
        <v>235</v>
      </c>
      <c r="M87" s="39">
        <v>12017</v>
      </c>
      <c r="N87" s="42">
        <f t="shared" si="25"/>
        <v>222</v>
      </c>
      <c r="O87" s="39">
        <v>12203</v>
      </c>
      <c r="P87" s="42">
        <f t="shared" si="26"/>
        <v>-186</v>
      </c>
      <c r="Q87" s="39">
        <v>12353</v>
      </c>
      <c r="R87" s="42">
        <f t="shared" si="27"/>
        <v>-150</v>
      </c>
      <c r="S87" s="16">
        <v>12256</v>
      </c>
      <c r="T87" s="35">
        <f t="shared" si="28"/>
        <v>97</v>
      </c>
      <c r="U87" s="16">
        <v>12129</v>
      </c>
      <c r="V87" s="35">
        <f t="shared" si="29"/>
        <v>183</v>
      </c>
      <c r="W87" s="16">
        <v>11718</v>
      </c>
      <c r="X87" s="35">
        <f t="shared" si="30"/>
        <v>411</v>
      </c>
      <c r="Y87" s="16">
        <v>11834</v>
      </c>
      <c r="Z87" s="35">
        <f t="shared" si="18"/>
        <v>-116</v>
      </c>
      <c r="AA87" s="16">
        <v>11740</v>
      </c>
      <c r="AB87" s="35">
        <f t="shared" si="31"/>
        <v>94</v>
      </c>
      <c r="AC87" s="16">
        <v>11666</v>
      </c>
      <c r="AD87" s="35">
        <f t="shared" si="32"/>
        <v>74</v>
      </c>
      <c r="AE87" s="16">
        <v>11345</v>
      </c>
      <c r="AF87" s="35">
        <f t="shared" si="33"/>
        <v>321</v>
      </c>
      <c r="AG87" s="16">
        <v>11162</v>
      </c>
      <c r="AH87" s="35">
        <f t="shared" si="19"/>
        <v>183</v>
      </c>
      <c r="AJ87" s="2"/>
    </row>
    <row r="88" spans="1:36">
      <c r="A88" s="19" t="s">
        <v>79</v>
      </c>
      <c r="B88" s="14" t="s">
        <v>206</v>
      </c>
      <c r="C88" s="15" t="str">
        <f t="shared" si="20"/>
        <v>A</v>
      </c>
      <c r="D88" s="16">
        <v>1247</v>
      </c>
      <c r="E88" s="17">
        <v>1201</v>
      </c>
      <c r="F88" s="18">
        <f t="shared" si="21"/>
        <v>1247</v>
      </c>
      <c r="G88" s="16">
        <v>1367</v>
      </c>
      <c r="H88" s="42">
        <f t="shared" si="22"/>
        <v>-120</v>
      </c>
      <c r="I88" s="16">
        <v>1250</v>
      </c>
      <c r="J88" s="42">
        <f t="shared" si="23"/>
        <v>-3</v>
      </c>
      <c r="K88" s="49">
        <v>1282</v>
      </c>
      <c r="L88" s="42">
        <f t="shared" si="24"/>
        <v>-32</v>
      </c>
      <c r="M88" s="39">
        <v>1316</v>
      </c>
      <c r="N88" s="42">
        <f t="shared" si="25"/>
        <v>-34</v>
      </c>
      <c r="O88" s="39">
        <v>1272</v>
      </c>
      <c r="P88" s="42">
        <f t="shared" si="26"/>
        <v>44</v>
      </c>
      <c r="Q88" s="39">
        <v>1274</v>
      </c>
      <c r="R88" s="42">
        <f t="shared" si="27"/>
        <v>-2</v>
      </c>
      <c r="S88" s="16">
        <v>1282</v>
      </c>
      <c r="T88" s="35">
        <f t="shared" si="28"/>
        <v>-8</v>
      </c>
      <c r="U88" s="16">
        <v>1393</v>
      </c>
      <c r="V88" s="35">
        <f t="shared" si="29"/>
        <v>-146</v>
      </c>
      <c r="W88" s="16">
        <v>1455</v>
      </c>
      <c r="X88" s="35">
        <f t="shared" si="30"/>
        <v>-62</v>
      </c>
      <c r="Y88" s="16">
        <v>1384</v>
      </c>
      <c r="Z88" s="35">
        <f t="shared" si="18"/>
        <v>71</v>
      </c>
      <c r="AA88" s="16">
        <v>1450</v>
      </c>
      <c r="AB88" s="35">
        <f t="shared" si="31"/>
        <v>-66</v>
      </c>
      <c r="AC88" s="16">
        <v>1500</v>
      </c>
      <c r="AD88" s="35">
        <f t="shared" si="32"/>
        <v>-50</v>
      </c>
      <c r="AE88" s="16">
        <v>1540</v>
      </c>
      <c r="AF88" s="35">
        <f t="shared" si="33"/>
        <v>-40</v>
      </c>
      <c r="AG88" s="16">
        <v>1607</v>
      </c>
      <c r="AH88" s="35">
        <f t="shared" si="19"/>
        <v>-67</v>
      </c>
      <c r="AJ88" s="2"/>
    </row>
    <row r="89" spans="1:36">
      <c r="A89" s="19" t="s">
        <v>80</v>
      </c>
      <c r="B89" s="14" t="s">
        <v>207</v>
      </c>
      <c r="C89" s="15" t="str">
        <f t="shared" si="20"/>
        <v>A</v>
      </c>
      <c r="D89" s="16">
        <v>5238</v>
      </c>
      <c r="E89" s="17">
        <v>5199</v>
      </c>
      <c r="F89" s="18">
        <f t="shared" si="21"/>
        <v>5238</v>
      </c>
      <c r="G89" s="16">
        <v>5418</v>
      </c>
      <c r="H89" s="42">
        <f t="shared" si="22"/>
        <v>-180</v>
      </c>
      <c r="I89" s="16">
        <v>5549</v>
      </c>
      <c r="J89" s="42">
        <f t="shared" si="23"/>
        <v>-311</v>
      </c>
      <c r="K89" s="49">
        <v>5714</v>
      </c>
      <c r="L89" s="42">
        <f t="shared" si="24"/>
        <v>-165</v>
      </c>
      <c r="M89" s="39">
        <v>5822</v>
      </c>
      <c r="N89" s="42">
        <f t="shared" si="25"/>
        <v>-108</v>
      </c>
      <c r="O89" s="39">
        <v>5813</v>
      </c>
      <c r="P89" s="42">
        <f t="shared" si="26"/>
        <v>9</v>
      </c>
      <c r="Q89" s="39">
        <v>5678</v>
      </c>
      <c r="R89" s="42">
        <f t="shared" si="27"/>
        <v>135</v>
      </c>
      <c r="S89" s="16">
        <v>5794</v>
      </c>
      <c r="T89" s="35">
        <f t="shared" si="28"/>
        <v>-116</v>
      </c>
      <c r="U89" s="16">
        <v>5858</v>
      </c>
      <c r="V89" s="35">
        <f t="shared" si="29"/>
        <v>-620</v>
      </c>
      <c r="W89" s="16">
        <v>6069</v>
      </c>
      <c r="X89" s="35">
        <f t="shared" si="30"/>
        <v>-211</v>
      </c>
      <c r="Y89" s="16">
        <v>6056</v>
      </c>
      <c r="Z89" s="35">
        <f t="shared" si="18"/>
        <v>13</v>
      </c>
      <c r="AA89" s="16">
        <v>6087</v>
      </c>
      <c r="AB89" s="35">
        <f t="shared" si="31"/>
        <v>-31</v>
      </c>
      <c r="AC89" s="16">
        <v>6162</v>
      </c>
      <c r="AD89" s="35">
        <f t="shared" si="32"/>
        <v>-75</v>
      </c>
      <c r="AE89" s="16">
        <v>6319</v>
      </c>
      <c r="AF89" s="35">
        <f t="shared" si="33"/>
        <v>-157</v>
      </c>
      <c r="AG89" s="16">
        <v>6250</v>
      </c>
      <c r="AH89" s="35">
        <f t="shared" si="19"/>
        <v>69</v>
      </c>
      <c r="AJ89" s="2"/>
    </row>
    <row r="90" spans="1:36">
      <c r="A90" s="19" t="s">
        <v>81</v>
      </c>
      <c r="B90" s="14" t="s">
        <v>208</v>
      </c>
      <c r="C90" s="15" t="str">
        <f t="shared" si="20"/>
        <v>P</v>
      </c>
      <c r="D90" s="16">
        <v>9584</v>
      </c>
      <c r="E90" s="17">
        <v>9973</v>
      </c>
      <c r="F90" s="18">
        <f t="shared" si="21"/>
        <v>9973</v>
      </c>
      <c r="G90" s="16">
        <v>9405</v>
      </c>
      <c r="H90" s="42">
        <f t="shared" si="22"/>
        <v>568</v>
      </c>
      <c r="I90" s="16">
        <v>9404</v>
      </c>
      <c r="J90" s="42">
        <f t="shared" si="23"/>
        <v>569</v>
      </c>
      <c r="K90" s="49">
        <v>9528</v>
      </c>
      <c r="L90" s="42">
        <f t="shared" si="24"/>
        <v>-124</v>
      </c>
      <c r="M90" s="39">
        <v>9209</v>
      </c>
      <c r="N90" s="42">
        <f t="shared" si="25"/>
        <v>319</v>
      </c>
      <c r="O90" s="39">
        <v>8978</v>
      </c>
      <c r="P90" s="42">
        <f t="shared" si="26"/>
        <v>231</v>
      </c>
      <c r="Q90" s="39">
        <v>9034</v>
      </c>
      <c r="R90" s="42">
        <f t="shared" si="27"/>
        <v>-56</v>
      </c>
      <c r="S90" s="16">
        <v>8691</v>
      </c>
      <c r="T90" s="35">
        <f t="shared" si="28"/>
        <v>343</v>
      </c>
      <c r="U90" s="16">
        <v>8397</v>
      </c>
      <c r="V90" s="35">
        <f t="shared" si="29"/>
        <v>1576</v>
      </c>
      <c r="W90" s="16">
        <v>8353</v>
      </c>
      <c r="X90" s="35">
        <f t="shared" si="30"/>
        <v>44</v>
      </c>
      <c r="Y90" s="16">
        <v>8268</v>
      </c>
      <c r="Z90" s="35">
        <f t="shared" si="18"/>
        <v>85</v>
      </c>
      <c r="AA90" s="16">
        <v>8206</v>
      </c>
      <c r="AB90" s="35">
        <f t="shared" si="31"/>
        <v>62</v>
      </c>
      <c r="AC90" s="16">
        <v>8156</v>
      </c>
      <c r="AD90" s="35">
        <f t="shared" si="32"/>
        <v>50</v>
      </c>
      <c r="AE90" s="16">
        <v>7906</v>
      </c>
      <c r="AF90" s="35">
        <f t="shared" si="33"/>
        <v>250</v>
      </c>
      <c r="AG90" s="16">
        <v>7627</v>
      </c>
      <c r="AH90" s="35">
        <f t="shared" si="19"/>
        <v>279</v>
      </c>
      <c r="AJ90" s="2"/>
    </row>
    <row r="91" spans="1:36">
      <c r="A91" s="19" t="s">
        <v>82</v>
      </c>
      <c r="B91" s="14" t="s">
        <v>209</v>
      </c>
      <c r="C91" s="15" t="str">
        <f t="shared" si="20"/>
        <v>A</v>
      </c>
      <c r="D91" s="16">
        <v>1634</v>
      </c>
      <c r="E91" s="17">
        <v>1624</v>
      </c>
      <c r="F91" s="18">
        <f t="shared" si="21"/>
        <v>1634</v>
      </c>
      <c r="G91" s="16">
        <v>1625</v>
      </c>
      <c r="H91" s="42">
        <f t="shared" si="22"/>
        <v>9</v>
      </c>
      <c r="I91" s="16">
        <v>1619</v>
      </c>
      <c r="J91" s="42">
        <f t="shared" si="23"/>
        <v>15</v>
      </c>
      <c r="K91" s="49">
        <v>1645</v>
      </c>
      <c r="L91" s="42">
        <f t="shared" si="24"/>
        <v>-26</v>
      </c>
      <c r="M91" s="39">
        <v>1715</v>
      </c>
      <c r="N91" s="42">
        <f t="shared" si="25"/>
        <v>-70</v>
      </c>
      <c r="O91" s="39">
        <v>1749</v>
      </c>
      <c r="P91" s="42">
        <f t="shared" si="26"/>
        <v>-34</v>
      </c>
      <c r="Q91" s="39">
        <v>1800</v>
      </c>
      <c r="R91" s="42">
        <f t="shared" si="27"/>
        <v>-51</v>
      </c>
      <c r="S91" s="16">
        <v>1811</v>
      </c>
      <c r="T91" s="35">
        <f t="shared" si="28"/>
        <v>-11</v>
      </c>
      <c r="U91" s="16">
        <v>1769</v>
      </c>
      <c r="V91" s="35">
        <f t="shared" si="29"/>
        <v>-135</v>
      </c>
      <c r="W91" s="16">
        <v>1758</v>
      </c>
      <c r="X91" s="35">
        <f t="shared" si="30"/>
        <v>11</v>
      </c>
      <c r="Y91" s="16">
        <v>1762</v>
      </c>
      <c r="Z91" s="35">
        <f t="shared" si="18"/>
        <v>-4</v>
      </c>
      <c r="AA91" s="16">
        <v>1734</v>
      </c>
      <c r="AB91" s="35">
        <f t="shared" si="31"/>
        <v>28</v>
      </c>
      <c r="AC91" s="16">
        <v>1881</v>
      </c>
      <c r="AD91" s="35">
        <f t="shared" si="32"/>
        <v>-147</v>
      </c>
      <c r="AE91" s="16">
        <v>1755</v>
      </c>
      <c r="AF91" s="35">
        <f t="shared" si="33"/>
        <v>126</v>
      </c>
      <c r="AG91" s="16">
        <v>1824</v>
      </c>
      <c r="AH91" s="35">
        <f t="shared" si="19"/>
        <v>-69</v>
      </c>
      <c r="AJ91" s="2"/>
    </row>
    <row r="92" spans="1:36">
      <c r="A92" s="19" t="s">
        <v>83</v>
      </c>
      <c r="B92" s="14" t="s">
        <v>210</v>
      </c>
      <c r="C92" s="15" t="str">
        <f t="shared" si="20"/>
        <v>A</v>
      </c>
      <c r="D92" s="16">
        <v>4326</v>
      </c>
      <c r="E92" s="17">
        <v>4248</v>
      </c>
      <c r="F92" s="18">
        <f t="shared" si="21"/>
        <v>4326</v>
      </c>
      <c r="G92" s="16">
        <v>4366</v>
      </c>
      <c r="H92" s="42">
        <f t="shared" si="22"/>
        <v>-40</v>
      </c>
      <c r="I92" s="16">
        <v>4449</v>
      </c>
      <c r="J92" s="42">
        <f t="shared" si="23"/>
        <v>-123</v>
      </c>
      <c r="K92" s="49">
        <v>4568</v>
      </c>
      <c r="L92" s="42">
        <f t="shared" si="24"/>
        <v>-119</v>
      </c>
      <c r="M92" s="39">
        <v>4611</v>
      </c>
      <c r="N92" s="42">
        <f t="shared" si="25"/>
        <v>-43</v>
      </c>
      <c r="O92" s="39">
        <v>4628</v>
      </c>
      <c r="P92" s="42">
        <f t="shared" si="26"/>
        <v>-17</v>
      </c>
      <c r="Q92" s="39">
        <v>4622</v>
      </c>
      <c r="R92" s="42">
        <f t="shared" si="27"/>
        <v>6</v>
      </c>
      <c r="S92" s="16">
        <v>4739</v>
      </c>
      <c r="T92" s="35">
        <f t="shared" si="28"/>
        <v>-117</v>
      </c>
      <c r="U92" s="16">
        <v>4828</v>
      </c>
      <c r="V92" s="35">
        <f t="shared" si="29"/>
        <v>-502</v>
      </c>
      <c r="W92" s="16">
        <v>4995</v>
      </c>
      <c r="X92" s="35">
        <f t="shared" si="30"/>
        <v>-167</v>
      </c>
      <c r="Y92" s="16">
        <v>5076</v>
      </c>
      <c r="Z92" s="35">
        <f t="shared" si="18"/>
        <v>-81</v>
      </c>
      <c r="AA92" s="16">
        <v>5287</v>
      </c>
      <c r="AB92" s="35">
        <f t="shared" si="31"/>
        <v>-211</v>
      </c>
      <c r="AC92" s="16">
        <v>5574</v>
      </c>
      <c r="AD92" s="35">
        <f t="shared" si="32"/>
        <v>-287</v>
      </c>
      <c r="AE92" s="16">
        <v>5671</v>
      </c>
      <c r="AF92" s="35">
        <f t="shared" si="33"/>
        <v>-97</v>
      </c>
      <c r="AG92" s="16">
        <v>5850</v>
      </c>
      <c r="AH92" s="35">
        <f t="shared" si="19"/>
        <v>-179</v>
      </c>
      <c r="AJ92" s="2"/>
    </row>
    <row r="93" spans="1:36">
      <c r="A93" s="19" t="s">
        <v>84</v>
      </c>
      <c r="B93" s="14" t="s">
        <v>211</v>
      </c>
      <c r="C93" s="15" t="str">
        <f t="shared" si="20"/>
        <v>P</v>
      </c>
      <c r="D93" s="16">
        <v>23618</v>
      </c>
      <c r="E93" s="17">
        <v>23826</v>
      </c>
      <c r="F93" s="18">
        <f t="shared" si="21"/>
        <v>23826</v>
      </c>
      <c r="G93" s="16">
        <v>23547</v>
      </c>
      <c r="H93" s="42">
        <f t="shared" si="22"/>
        <v>279</v>
      </c>
      <c r="I93" s="16">
        <v>23791</v>
      </c>
      <c r="J93" s="42">
        <f t="shared" si="23"/>
        <v>35</v>
      </c>
      <c r="K93" s="49">
        <v>23573</v>
      </c>
      <c r="L93" s="42">
        <f t="shared" si="24"/>
        <v>218</v>
      </c>
      <c r="M93" s="39">
        <v>23685</v>
      </c>
      <c r="N93" s="42">
        <f t="shared" si="25"/>
        <v>-112</v>
      </c>
      <c r="O93" s="39">
        <v>24104</v>
      </c>
      <c r="P93" s="42">
        <f t="shared" si="26"/>
        <v>-419</v>
      </c>
      <c r="Q93" s="39">
        <v>23881</v>
      </c>
      <c r="R93" s="42">
        <f t="shared" si="27"/>
        <v>223</v>
      </c>
      <c r="S93" s="16">
        <v>23845</v>
      </c>
      <c r="T93" s="35">
        <f t="shared" si="28"/>
        <v>36</v>
      </c>
      <c r="U93" s="16">
        <v>23594</v>
      </c>
      <c r="V93" s="35">
        <f t="shared" si="29"/>
        <v>232</v>
      </c>
      <c r="W93" s="16">
        <v>23557</v>
      </c>
      <c r="X93" s="35">
        <f t="shared" si="30"/>
        <v>37</v>
      </c>
      <c r="Y93" s="16">
        <v>23251</v>
      </c>
      <c r="Z93" s="35">
        <f t="shared" si="18"/>
        <v>306</v>
      </c>
      <c r="AA93" s="16">
        <v>23233</v>
      </c>
      <c r="AB93" s="35">
        <f t="shared" si="31"/>
        <v>18</v>
      </c>
      <c r="AC93" s="16">
        <v>23236</v>
      </c>
      <c r="AD93" s="35">
        <f t="shared" si="32"/>
        <v>-3</v>
      </c>
      <c r="AE93" s="16">
        <v>22928</v>
      </c>
      <c r="AF93" s="35">
        <f t="shared" si="33"/>
        <v>308</v>
      </c>
      <c r="AG93" s="16">
        <v>22495</v>
      </c>
      <c r="AH93" s="35">
        <f t="shared" si="19"/>
        <v>433</v>
      </c>
      <c r="AJ93" s="2"/>
    </row>
    <row r="94" spans="1:36">
      <c r="A94" s="19" t="s">
        <v>85</v>
      </c>
      <c r="B94" s="14" t="s">
        <v>212</v>
      </c>
      <c r="C94" s="15" t="str">
        <f t="shared" si="20"/>
        <v>A</v>
      </c>
      <c r="D94" s="16">
        <v>2113</v>
      </c>
      <c r="E94" s="17">
        <v>2106</v>
      </c>
      <c r="F94" s="18">
        <f t="shared" si="21"/>
        <v>2113</v>
      </c>
      <c r="G94" s="16">
        <v>2128</v>
      </c>
      <c r="H94" s="42">
        <f t="shared" si="22"/>
        <v>-15</v>
      </c>
      <c r="I94" s="16">
        <v>2107</v>
      </c>
      <c r="J94" s="42">
        <f t="shared" si="23"/>
        <v>6</v>
      </c>
      <c r="K94" s="49">
        <v>2163</v>
      </c>
      <c r="L94" s="42">
        <f t="shared" si="24"/>
        <v>-56</v>
      </c>
      <c r="M94" s="39">
        <v>2185</v>
      </c>
      <c r="N94" s="42">
        <f t="shared" si="25"/>
        <v>-22</v>
      </c>
      <c r="O94" s="39">
        <v>2286</v>
      </c>
      <c r="P94" s="42">
        <f t="shared" si="26"/>
        <v>-101</v>
      </c>
      <c r="Q94" s="39">
        <v>2275</v>
      </c>
      <c r="R94" s="42">
        <f t="shared" si="27"/>
        <v>11</v>
      </c>
      <c r="S94" s="16">
        <v>2303</v>
      </c>
      <c r="T94" s="35">
        <f t="shared" si="28"/>
        <v>-28</v>
      </c>
      <c r="U94" s="16">
        <v>2300</v>
      </c>
      <c r="V94" s="35">
        <f t="shared" si="29"/>
        <v>-187</v>
      </c>
      <c r="W94" s="16">
        <v>2359</v>
      </c>
      <c r="X94" s="35">
        <f t="shared" si="30"/>
        <v>-59</v>
      </c>
      <c r="Y94" s="16">
        <v>2427</v>
      </c>
      <c r="Z94" s="35">
        <f t="shared" si="18"/>
        <v>-68</v>
      </c>
      <c r="AA94" s="16">
        <v>2456</v>
      </c>
      <c r="AB94" s="35">
        <f t="shared" si="31"/>
        <v>-29</v>
      </c>
      <c r="AC94" s="16">
        <v>2531</v>
      </c>
      <c r="AD94" s="35">
        <f t="shared" si="32"/>
        <v>-75</v>
      </c>
      <c r="AE94" s="16">
        <v>2430</v>
      </c>
      <c r="AF94" s="35">
        <f t="shared" si="33"/>
        <v>101</v>
      </c>
      <c r="AG94" s="16">
        <v>2527</v>
      </c>
      <c r="AH94" s="35">
        <f t="shared" si="19"/>
        <v>-97</v>
      </c>
      <c r="AJ94" s="2"/>
    </row>
    <row r="95" spans="1:36">
      <c r="A95" s="19" t="s">
        <v>86</v>
      </c>
      <c r="B95" s="14" t="s">
        <v>213</v>
      </c>
      <c r="C95" s="15" t="str">
        <f t="shared" si="20"/>
        <v>A</v>
      </c>
      <c r="D95" s="16">
        <v>15817</v>
      </c>
      <c r="E95" s="17">
        <v>15735</v>
      </c>
      <c r="F95" s="18">
        <f t="shared" si="21"/>
        <v>15817</v>
      </c>
      <c r="G95" s="16">
        <v>15952</v>
      </c>
      <c r="H95" s="42">
        <f t="shared" si="22"/>
        <v>-135</v>
      </c>
      <c r="I95" s="16">
        <v>16726</v>
      </c>
      <c r="J95" s="42">
        <f t="shared" si="23"/>
        <v>-909</v>
      </c>
      <c r="K95" s="49">
        <v>17305</v>
      </c>
      <c r="L95" s="42">
        <f t="shared" si="24"/>
        <v>-579</v>
      </c>
      <c r="M95" s="39">
        <v>17799</v>
      </c>
      <c r="N95" s="42">
        <f t="shared" si="25"/>
        <v>-494</v>
      </c>
      <c r="O95" s="39">
        <v>17924</v>
      </c>
      <c r="P95" s="42">
        <f t="shared" si="26"/>
        <v>-125</v>
      </c>
      <c r="Q95" s="39">
        <v>18139</v>
      </c>
      <c r="R95" s="42">
        <f t="shared" si="27"/>
        <v>-215</v>
      </c>
      <c r="S95" s="16">
        <v>18399</v>
      </c>
      <c r="T95" s="35">
        <f t="shared" si="28"/>
        <v>-260</v>
      </c>
      <c r="U95" s="16">
        <v>18528</v>
      </c>
      <c r="V95" s="35">
        <f t="shared" si="29"/>
        <v>-2711</v>
      </c>
      <c r="W95" s="16">
        <v>18664</v>
      </c>
      <c r="X95" s="35">
        <f t="shared" si="30"/>
        <v>-136</v>
      </c>
      <c r="Y95" s="16">
        <v>18679</v>
      </c>
      <c r="Z95" s="35">
        <f t="shared" si="18"/>
        <v>-15</v>
      </c>
      <c r="AA95" s="16">
        <v>18650</v>
      </c>
      <c r="AB95" s="35">
        <f t="shared" si="31"/>
        <v>29</v>
      </c>
      <c r="AC95" s="16">
        <v>19132</v>
      </c>
      <c r="AD95" s="35">
        <f t="shared" si="32"/>
        <v>-482</v>
      </c>
      <c r="AE95" s="16">
        <v>18994</v>
      </c>
      <c r="AF95" s="35">
        <f t="shared" si="33"/>
        <v>138</v>
      </c>
      <c r="AG95" s="16">
        <v>18907</v>
      </c>
      <c r="AH95" s="35">
        <f t="shared" si="19"/>
        <v>87</v>
      </c>
      <c r="AJ95" s="2"/>
    </row>
    <row r="96" spans="1:36">
      <c r="A96" s="19" t="s">
        <v>87</v>
      </c>
      <c r="B96" s="14" t="s">
        <v>214</v>
      </c>
      <c r="C96" s="15" t="str">
        <f t="shared" si="20"/>
        <v>P</v>
      </c>
      <c r="D96" s="16">
        <v>4556</v>
      </c>
      <c r="E96" s="17">
        <v>4594</v>
      </c>
      <c r="F96" s="18">
        <f t="shared" si="21"/>
        <v>4594</v>
      </c>
      <c r="G96" s="16">
        <v>4492</v>
      </c>
      <c r="H96" s="42">
        <f t="shared" si="22"/>
        <v>102</v>
      </c>
      <c r="I96" s="16">
        <v>4671</v>
      </c>
      <c r="J96" s="42">
        <f t="shared" si="23"/>
        <v>-77</v>
      </c>
      <c r="K96" s="49">
        <v>4651</v>
      </c>
      <c r="L96" s="42">
        <f t="shared" si="24"/>
        <v>20</v>
      </c>
      <c r="M96" s="39">
        <v>4744</v>
      </c>
      <c r="N96" s="42">
        <f t="shared" si="25"/>
        <v>-93</v>
      </c>
      <c r="O96" s="39">
        <v>4775</v>
      </c>
      <c r="P96" s="42">
        <f t="shared" si="26"/>
        <v>-31</v>
      </c>
      <c r="Q96" s="39">
        <v>4762</v>
      </c>
      <c r="R96" s="42">
        <f t="shared" si="27"/>
        <v>13</v>
      </c>
      <c r="S96" s="16">
        <v>4798</v>
      </c>
      <c r="T96" s="35">
        <f t="shared" si="28"/>
        <v>-36</v>
      </c>
      <c r="U96" s="16">
        <v>4852</v>
      </c>
      <c r="V96" s="35">
        <f t="shared" si="29"/>
        <v>-258</v>
      </c>
      <c r="W96" s="16">
        <v>4697</v>
      </c>
      <c r="X96" s="35">
        <f t="shared" si="30"/>
        <v>155</v>
      </c>
      <c r="Y96" s="16">
        <v>4598</v>
      </c>
      <c r="Z96" s="35">
        <f t="shared" si="18"/>
        <v>99</v>
      </c>
      <c r="AA96" s="16">
        <v>4588</v>
      </c>
      <c r="AB96" s="35">
        <f t="shared" si="31"/>
        <v>10</v>
      </c>
      <c r="AC96" s="16">
        <v>4452</v>
      </c>
      <c r="AD96" s="35">
        <f t="shared" si="32"/>
        <v>136</v>
      </c>
      <c r="AE96" s="16">
        <v>4481</v>
      </c>
      <c r="AF96" s="35">
        <f t="shared" si="33"/>
        <v>-29</v>
      </c>
      <c r="AG96" s="16">
        <v>4642</v>
      </c>
      <c r="AH96" s="35">
        <f t="shared" si="19"/>
        <v>-161</v>
      </c>
      <c r="AJ96" s="2"/>
    </row>
    <row r="97" spans="1:36">
      <c r="A97" s="19" t="s">
        <v>88</v>
      </c>
      <c r="B97" s="14" t="s">
        <v>215</v>
      </c>
      <c r="C97" s="15" t="str">
        <f t="shared" si="20"/>
        <v>A</v>
      </c>
      <c r="D97" s="16">
        <v>7018</v>
      </c>
      <c r="E97" s="17">
        <v>6887</v>
      </c>
      <c r="F97" s="18">
        <f t="shared" si="21"/>
        <v>7018</v>
      </c>
      <c r="G97" s="16">
        <v>7100</v>
      </c>
      <c r="H97" s="42">
        <f t="shared" si="22"/>
        <v>-82</v>
      </c>
      <c r="I97" s="16">
        <v>7222</v>
      </c>
      <c r="J97" s="42">
        <f t="shared" si="23"/>
        <v>-204</v>
      </c>
      <c r="K97" s="49">
        <v>7334</v>
      </c>
      <c r="L97" s="42">
        <f t="shared" si="24"/>
        <v>-112</v>
      </c>
      <c r="M97" s="39">
        <v>7435</v>
      </c>
      <c r="N97" s="42">
        <f t="shared" si="25"/>
        <v>-101</v>
      </c>
      <c r="O97" s="39">
        <v>7548</v>
      </c>
      <c r="P97" s="42">
        <f t="shared" si="26"/>
        <v>-113</v>
      </c>
      <c r="Q97" s="39">
        <v>7703</v>
      </c>
      <c r="R97" s="42">
        <f t="shared" si="27"/>
        <v>-155</v>
      </c>
      <c r="S97" s="16">
        <v>7664</v>
      </c>
      <c r="T97" s="35">
        <f t="shared" si="28"/>
        <v>39</v>
      </c>
      <c r="U97" s="16">
        <v>7643</v>
      </c>
      <c r="V97" s="35">
        <f t="shared" si="29"/>
        <v>-625</v>
      </c>
      <c r="W97" s="16">
        <v>7632</v>
      </c>
      <c r="X97" s="35">
        <f t="shared" si="30"/>
        <v>11</v>
      </c>
      <c r="Y97" s="16">
        <v>7695</v>
      </c>
      <c r="Z97" s="35">
        <f t="shared" si="18"/>
        <v>-63</v>
      </c>
      <c r="AA97" s="16">
        <v>7795</v>
      </c>
      <c r="AB97" s="35">
        <f t="shared" si="31"/>
        <v>-100</v>
      </c>
      <c r="AC97" s="16">
        <v>7973</v>
      </c>
      <c r="AD97" s="35">
        <f t="shared" si="32"/>
        <v>-178</v>
      </c>
      <c r="AE97" s="16">
        <v>8170</v>
      </c>
      <c r="AF97" s="35">
        <f t="shared" si="33"/>
        <v>-197</v>
      </c>
      <c r="AG97" s="16">
        <v>8376</v>
      </c>
      <c r="AH97" s="35">
        <f t="shared" si="19"/>
        <v>-206</v>
      </c>
      <c r="AJ97" s="2"/>
    </row>
    <row r="98" spans="1:36">
      <c r="A98" s="19" t="s">
        <v>89</v>
      </c>
      <c r="B98" s="14" t="s">
        <v>216</v>
      </c>
      <c r="C98" s="15" t="str">
        <f t="shared" si="20"/>
        <v>A</v>
      </c>
      <c r="D98" s="16">
        <v>21307</v>
      </c>
      <c r="E98" s="17">
        <v>21137</v>
      </c>
      <c r="F98" s="18">
        <f t="shared" si="21"/>
        <v>21307</v>
      </c>
      <c r="G98" s="16">
        <v>21725</v>
      </c>
      <c r="H98" s="42">
        <f t="shared" si="22"/>
        <v>-418</v>
      </c>
      <c r="I98" s="16">
        <v>22387</v>
      </c>
      <c r="J98" s="42">
        <f t="shared" si="23"/>
        <v>-1080</v>
      </c>
      <c r="K98" s="49">
        <v>23185</v>
      </c>
      <c r="L98" s="42">
        <f t="shared" si="24"/>
        <v>-798</v>
      </c>
      <c r="M98" s="39">
        <v>23427</v>
      </c>
      <c r="N98" s="42">
        <f t="shared" si="25"/>
        <v>-242</v>
      </c>
      <c r="O98" s="39">
        <v>23465</v>
      </c>
      <c r="P98" s="42">
        <f t="shared" si="26"/>
        <v>-38</v>
      </c>
      <c r="Q98" s="39">
        <v>23570</v>
      </c>
      <c r="R98" s="42">
        <f t="shared" si="27"/>
        <v>-105</v>
      </c>
      <c r="S98" s="16">
        <v>23915</v>
      </c>
      <c r="T98" s="35">
        <f t="shared" si="28"/>
        <v>-345</v>
      </c>
      <c r="U98" s="16">
        <v>24023</v>
      </c>
      <c r="V98" s="35">
        <f t="shared" si="29"/>
        <v>-2716</v>
      </c>
      <c r="W98" s="16">
        <v>23420</v>
      </c>
      <c r="X98" s="35">
        <f t="shared" si="30"/>
        <v>603</v>
      </c>
      <c r="Y98" s="16">
        <v>23377</v>
      </c>
      <c r="Z98" s="35">
        <f t="shared" si="18"/>
        <v>43</v>
      </c>
      <c r="AA98" s="16">
        <v>23399</v>
      </c>
      <c r="AB98" s="35">
        <f t="shared" si="31"/>
        <v>-22</v>
      </c>
      <c r="AC98" s="16">
        <v>23867</v>
      </c>
      <c r="AD98" s="35">
        <f t="shared" si="32"/>
        <v>-468</v>
      </c>
      <c r="AE98" s="16">
        <v>24085</v>
      </c>
      <c r="AF98" s="35">
        <f t="shared" si="33"/>
        <v>-218</v>
      </c>
      <c r="AG98" s="16">
        <v>24270</v>
      </c>
      <c r="AH98" s="35">
        <f t="shared" si="19"/>
        <v>-185</v>
      </c>
      <c r="AJ98" s="2"/>
    </row>
    <row r="99" spans="1:36">
      <c r="A99" s="19" t="s">
        <v>90</v>
      </c>
      <c r="B99" s="14" t="s">
        <v>217</v>
      </c>
      <c r="C99" s="15" t="str">
        <f t="shared" si="20"/>
        <v>A</v>
      </c>
      <c r="D99" s="16">
        <v>11581</v>
      </c>
      <c r="E99" s="17">
        <v>11483</v>
      </c>
      <c r="F99" s="18">
        <f t="shared" si="21"/>
        <v>11581</v>
      </c>
      <c r="G99" s="16">
        <v>11616</v>
      </c>
      <c r="H99" s="42">
        <f t="shared" si="22"/>
        <v>-35</v>
      </c>
      <c r="I99" s="16">
        <v>12099</v>
      </c>
      <c r="J99" s="42">
        <f t="shared" si="23"/>
        <v>-518</v>
      </c>
      <c r="K99" s="49">
        <v>12466</v>
      </c>
      <c r="L99" s="42">
        <f t="shared" si="24"/>
        <v>-367</v>
      </c>
      <c r="M99" s="39">
        <v>12732</v>
      </c>
      <c r="N99" s="42">
        <f t="shared" si="25"/>
        <v>-266</v>
      </c>
      <c r="O99" s="39">
        <v>13006</v>
      </c>
      <c r="P99" s="42">
        <f t="shared" si="26"/>
        <v>-274</v>
      </c>
      <c r="Q99" s="39">
        <v>13159</v>
      </c>
      <c r="R99" s="42">
        <f t="shared" si="27"/>
        <v>-153</v>
      </c>
      <c r="S99" s="16">
        <v>13388</v>
      </c>
      <c r="T99" s="35">
        <f t="shared" si="28"/>
        <v>-229</v>
      </c>
      <c r="U99" s="16">
        <v>13596</v>
      </c>
      <c r="V99" s="35">
        <f t="shared" si="29"/>
        <v>-2015</v>
      </c>
      <c r="W99" s="16">
        <v>13722</v>
      </c>
      <c r="X99" s="35">
        <f t="shared" si="30"/>
        <v>-126</v>
      </c>
      <c r="Y99" s="16">
        <v>13875</v>
      </c>
      <c r="Z99" s="35">
        <f t="shared" si="18"/>
        <v>-153</v>
      </c>
      <c r="AA99" s="16">
        <v>13994</v>
      </c>
      <c r="AB99" s="35">
        <f t="shared" si="31"/>
        <v>-119</v>
      </c>
      <c r="AC99" s="16">
        <v>14332</v>
      </c>
      <c r="AD99" s="35">
        <f t="shared" si="32"/>
        <v>-338</v>
      </c>
      <c r="AE99" s="16">
        <v>14378</v>
      </c>
      <c r="AF99" s="35">
        <f t="shared" si="33"/>
        <v>-46</v>
      </c>
      <c r="AG99" s="16">
        <v>14561</v>
      </c>
      <c r="AH99" s="35">
        <f t="shared" si="19"/>
        <v>-183</v>
      </c>
      <c r="AJ99" s="2"/>
    </row>
    <row r="100" spans="1:36">
      <c r="A100" s="19" t="s">
        <v>91</v>
      </c>
      <c r="B100" s="14" t="s">
        <v>218</v>
      </c>
      <c r="C100" s="15" t="str">
        <f t="shared" si="20"/>
        <v>A</v>
      </c>
      <c r="D100" s="16">
        <v>18756</v>
      </c>
      <c r="E100" s="17">
        <v>18670</v>
      </c>
      <c r="F100" s="18">
        <f t="shared" si="21"/>
        <v>18756</v>
      </c>
      <c r="G100" s="16">
        <v>18771</v>
      </c>
      <c r="H100" s="42">
        <f t="shared" si="22"/>
        <v>-15</v>
      </c>
      <c r="I100" s="16">
        <v>19150</v>
      </c>
      <c r="J100" s="42">
        <f t="shared" si="23"/>
        <v>-394</v>
      </c>
      <c r="K100" s="49">
        <v>19318</v>
      </c>
      <c r="L100" s="42">
        <f t="shared" si="24"/>
        <v>-168</v>
      </c>
      <c r="M100" s="39">
        <v>19725</v>
      </c>
      <c r="N100" s="42">
        <f t="shared" si="25"/>
        <v>-407</v>
      </c>
      <c r="O100" s="39">
        <v>19944</v>
      </c>
      <c r="P100" s="42">
        <f t="shared" si="26"/>
        <v>-219</v>
      </c>
      <c r="Q100" s="39">
        <v>19837</v>
      </c>
      <c r="R100" s="42">
        <f t="shared" si="27"/>
        <v>107</v>
      </c>
      <c r="S100" s="16">
        <v>19925</v>
      </c>
      <c r="T100" s="35">
        <f t="shared" si="28"/>
        <v>-88</v>
      </c>
      <c r="U100" s="16">
        <v>20079</v>
      </c>
      <c r="V100" s="35">
        <f t="shared" si="29"/>
        <v>-1323</v>
      </c>
      <c r="W100" s="16">
        <v>20336</v>
      </c>
      <c r="X100" s="35">
        <f t="shared" si="30"/>
        <v>-257</v>
      </c>
      <c r="Y100" s="16">
        <v>20532</v>
      </c>
      <c r="Z100" s="35">
        <f t="shared" si="18"/>
        <v>-196</v>
      </c>
      <c r="AA100" s="16">
        <v>20655</v>
      </c>
      <c r="AB100" s="35">
        <f t="shared" si="31"/>
        <v>-123</v>
      </c>
      <c r="AC100" s="16">
        <v>20831</v>
      </c>
      <c r="AD100" s="35">
        <f t="shared" si="32"/>
        <v>-176</v>
      </c>
      <c r="AE100" s="16">
        <v>20933</v>
      </c>
      <c r="AF100" s="35">
        <f t="shared" si="33"/>
        <v>-102</v>
      </c>
      <c r="AG100" s="16">
        <v>20900</v>
      </c>
      <c r="AH100" s="35">
        <f t="shared" si="19"/>
        <v>33</v>
      </c>
      <c r="AJ100" s="2"/>
    </row>
    <row r="101" spans="1:36">
      <c r="A101" s="19" t="s">
        <v>92</v>
      </c>
      <c r="B101" s="14" t="s">
        <v>219</v>
      </c>
      <c r="C101" s="15" t="str">
        <f t="shared" si="20"/>
        <v>A</v>
      </c>
      <c r="D101" s="16">
        <v>7615</v>
      </c>
      <c r="E101" s="17">
        <v>7583</v>
      </c>
      <c r="F101" s="18">
        <f t="shared" si="21"/>
        <v>7615</v>
      </c>
      <c r="G101" s="16">
        <v>7847</v>
      </c>
      <c r="H101" s="42">
        <f t="shared" si="22"/>
        <v>-232</v>
      </c>
      <c r="I101" s="16">
        <v>8183</v>
      </c>
      <c r="J101" s="42">
        <f t="shared" si="23"/>
        <v>-568</v>
      </c>
      <c r="K101" s="49">
        <v>8111</v>
      </c>
      <c r="L101" s="42">
        <f t="shared" si="24"/>
        <v>72</v>
      </c>
      <c r="M101" s="39">
        <v>8292</v>
      </c>
      <c r="N101" s="42">
        <f t="shared" si="25"/>
        <v>-181</v>
      </c>
      <c r="O101" s="39">
        <v>8387</v>
      </c>
      <c r="P101" s="42">
        <f t="shared" si="26"/>
        <v>-95</v>
      </c>
      <c r="Q101" s="39">
        <v>8543</v>
      </c>
      <c r="R101" s="42">
        <f t="shared" si="27"/>
        <v>-156</v>
      </c>
      <c r="S101" s="16">
        <v>8650</v>
      </c>
      <c r="T101" s="35">
        <f t="shared" si="28"/>
        <v>-107</v>
      </c>
      <c r="U101" s="16">
        <v>8803</v>
      </c>
      <c r="V101" s="35">
        <f t="shared" si="29"/>
        <v>-1188</v>
      </c>
      <c r="W101" s="16">
        <v>8857</v>
      </c>
      <c r="X101" s="35">
        <f t="shared" si="30"/>
        <v>-54</v>
      </c>
      <c r="Y101" s="16">
        <v>9164</v>
      </c>
      <c r="Z101" s="35">
        <f t="shared" si="18"/>
        <v>-307</v>
      </c>
      <c r="AA101" s="16">
        <v>9379</v>
      </c>
      <c r="AB101" s="35">
        <f t="shared" si="31"/>
        <v>-215</v>
      </c>
      <c r="AC101" s="16">
        <v>9666</v>
      </c>
      <c r="AD101" s="35">
        <f t="shared" si="32"/>
        <v>-287</v>
      </c>
      <c r="AE101" s="16">
        <v>10038</v>
      </c>
      <c r="AF101" s="35">
        <f t="shared" si="33"/>
        <v>-372</v>
      </c>
      <c r="AG101" s="16">
        <v>9995</v>
      </c>
      <c r="AH101" s="35">
        <f t="shared" si="19"/>
        <v>43</v>
      </c>
      <c r="AJ101" s="2"/>
    </row>
    <row r="102" spans="1:36">
      <c r="A102" s="19" t="s">
        <v>93</v>
      </c>
      <c r="B102" s="14" t="s">
        <v>220</v>
      </c>
      <c r="C102" s="15" t="str">
        <f t="shared" si="20"/>
        <v>A</v>
      </c>
      <c r="D102" s="16">
        <v>8002</v>
      </c>
      <c r="E102" s="17">
        <v>7941</v>
      </c>
      <c r="F102" s="18">
        <f t="shared" si="21"/>
        <v>8002</v>
      </c>
      <c r="G102" s="16">
        <v>8052</v>
      </c>
      <c r="H102" s="42">
        <f t="shared" si="22"/>
        <v>-50</v>
      </c>
      <c r="I102" s="16">
        <v>8274</v>
      </c>
      <c r="J102" s="42">
        <f t="shared" si="23"/>
        <v>-272</v>
      </c>
      <c r="K102" s="49">
        <v>8358</v>
      </c>
      <c r="L102" s="42">
        <f t="shared" si="24"/>
        <v>-84</v>
      </c>
      <c r="M102" s="39">
        <v>8464</v>
      </c>
      <c r="N102" s="42">
        <f t="shared" si="25"/>
        <v>-106</v>
      </c>
      <c r="O102" s="39">
        <v>8681</v>
      </c>
      <c r="P102" s="42">
        <f t="shared" si="26"/>
        <v>-217</v>
      </c>
      <c r="Q102" s="39">
        <v>8613</v>
      </c>
      <c r="R102" s="42">
        <f t="shared" si="27"/>
        <v>68</v>
      </c>
      <c r="S102" s="16">
        <v>8661</v>
      </c>
      <c r="T102" s="35">
        <f t="shared" si="28"/>
        <v>-48</v>
      </c>
      <c r="U102" s="16">
        <v>8618</v>
      </c>
      <c r="V102" s="35">
        <f t="shared" si="29"/>
        <v>-616</v>
      </c>
      <c r="W102" s="16">
        <v>8444</v>
      </c>
      <c r="X102" s="35">
        <f t="shared" si="30"/>
        <v>174</v>
      </c>
      <c r="Y102" s="16">
        <v>8576</v>
      </c>
      <c r="Z102" s="35">
        <f t="shared" si="18"/>
        <v>-132</v>
      </c>
      <c r="AA102" s="16">
        <v>8502</v>
      </c>
      <c r="AB102" s="35">
        <f t="shared" si="31"/>
        <v>74</v>
      </c>
      <c r="AC102" s="16">
        <v>8409</v>
      </c>
      <c r="AD102" s="35">
        <f t="shared" si="32"/>
        <v>93</v>
      </c>
      <c r="AE102" s="16">
        <v>8106</v>
      </c>
      <c r="AF102" s="35">
        <f t="shared" si="33"/>
        <v>303</v>
      </c>
      <c r="AG102" s="16">
        <v>8232</v>
      </c>
      <c r="AH102" s="35">
        <f t="shared" si="19"/>
        <v>-126</v>
      </c>
      <c r="AJ102" s="2"/>
    </row>
    <row r="103" spans="1:36">
      <c r="A103" s="19" t="s">
        <v>94</v>
      </c>
      <c r="B103" s="14" t="s">
        <v>221</v>
      </c>
      <c r="C103" s="15" t="str">
        <f t="shared" si="20"/>
        <v>A</v>
      </c>
      <c r="D103" s="16">
        <v>2950</v>
      </c>
      <c r="E103" s="17">
        <v>2918</v>
      </c>
      <c r="F103" s="18">
        <f t="shared" si="21"/>
        <v>2950</v>
      </c>
      <c r="G103" s="16">
        <v>2992</v>
      </c>
      <c r="H103" s="42">
        <f t="shared" si="22"/>
        <v>-42</v>
      </c>
      <c r="I103" s="16">
        <v>3017</v>
      </c>
      <c r="J103" s="42">
        <f t="shared" si="23"/>
        <v>-67</v>
      </c>
      <c r="K103" s="49">
        <v>3028</v>
      </c>
      <c r="L103" s="42">
        <f t="shared" si="24"/>
        <v>-11</v>
      </c>
      <c r="M103" s="39">
        <v>3061</v>
      </c>
      <c r="N103" s="42">
        <f t="shared" si="25"/>
        <v>-33</v>
      </c>
      <c r="O103" s="39">
        <v>3080</v>
      </c>
      <c r="P103" s="42">
        <f t="shared" si="26"/>
        <v>-19</v>
      </c>
      <c r="Q103" s="39">
        <v>3055</v>
      </c>
      <c r="R103" s="42">
        <f t="shared" si="27"/>
        <v>25</v>
      </c>
      <c r="S103" s="16">
        <v>3013</v>
      </c>
      <c r="T103" s="35">
        <f t="shared" si="28"/>
        <v>42</v>
      </c>
      <c r="U103" s="16">
        <v>2987</v>
      </c>
      <c r="V103" s="35">
        <f t="shared" si="29"/>
        <v>-37</v>
      </c>
      <c r="W103" s="16">
        <v>3085</v>
      </c>
      <c r="X103" s="35">
        <f t="shared" si="30"/>
        <v>-98</v>
      </c>
      <c r="Y103" s="16">
        <v>3061</v>
      </c>
      <c r="Z103" s="35">
        <f t="shared" si="18"/>
        <v>24</v>
      </c>
      <c r="AA103" s="16">
        <v>3103</v>
      </c>
      <c r="AB103" s="35">
        <f t="shared" si="31"/>
        <v>-42</v>
      </c>
      <c r="AC103" s="16">
        <v>3223</v>
      </c>
      <c r="AD103" s="35">
        <f t="shared" si="32"/>
        <v>-120</v>
      </c>
      <c r="AE103" s="16">
        <v>3341</v>
      </c>
      <c r="AF103" s="35">
        <f t="shared" si="33"/>
        <v>-118</v>
      </c>
      <c r="AG103" s="16">
        <v>3132</v>
      </c>
      <c r="AH103" s="35">
        <f t="shared" si="19"/>
        <v>209</v>
      </c>
      <c r="AJ103" s="2"/>
    </row>
    <row r="104" spans="1:36">
      <c r="A104" s="19" t="s">
        <v>95</v>
      </c>
      <c r="B104" s="14" t="s">
        <v>222</v>
      </c>
      <c r="C104" s="15" t="str">
        <f t="shared" si="20"/>
        <v>A</v>
      </c>
      <c r="D104" s="16">
        <v>5597</v>
      </c>
      <c r="E104" s="17">
        <v>5530</v>
      </c>
      <c r="F104" s="18">
        <f t="shared" si="21"/>
        <v>5597</v>
      </c>
      <c r="G104" s="16">
        <v>5586</v>
      </c>
      <c r="H104" s="42">
        <f t="shared" si="22"/>
        <v>11</v>
      </c>
      <c r="I104" s="16">
        <v>5741</v>
      </c>
      <c r="J104" s="42">
        <f t="shared" si="23"/>
        <v>-144</v>
      </c>
      <c r="K104" s="49">
        <v>5871</v>
      </c>
      <c r="L104" s="42">
        <f t="shared" si="24"/>
        <v>-130</v>
      </c>
      <c r="M104" s="39">
        <v>5876</v>
      </c>
      <c r="N104" s="42">
        <f t="shared" si="25"/>
        <v>-5</v>
      </c>
      <c r="O104" s="39">
        <v>5997</v>
      </c>
      <c r="P104" s="42">
        <f t="shared" si="26"/>
        <v>-121</v>
      </c>
      <c r="Q104" s="39">
        <v>6069</v>
      </c>
      <c r="R104" s="42">
        <f t="shared" si="27"/>
        <v>-72</v>
      </c>
      <c r="S104" s="16">
        <v>6122</v>
      </c>
      <c r="T104" s="35">
        <f t="shared" si="28"/>
        <v>-53</v>
      </c>
      <c r="U104" s="16">
        <v>6124</v>
      </c>
      <c r="V104" s="35">
        <f t="shared" si="29"/>
        <v>-527</v>
      </c>
      <c r="W104" s="16">
        <v>6253</v>
      </c>
      <c r="X104" s="35">
        <f t="shared" si="30"/>
        <v>-129</v>
      </c>
      <c r="Y104" s="16">
        <v>6430</v>
      </c>
      <c r="Z104" s="35">
        <f t="shared" si="18"/>
        <v>-177</v>
      </c>
      <c r="AA104" s="16">
        <v>6624</v>
      </c>
      <c r="AB104" s="35">
        <f t="shared" si="31"/>
        <v>-194</v>
      </c>
      <c r="AC104" s="16">
        <v>6772</v>
      </c>
      <c r="AD104" s="35">
        <f t="shared" si="32"/>
        <v>-148</v>
      </c>
      <c r="AE104" s="16">
        <v>6848</v>
      </c>
      <c r="AF104" s="35">
        <f t="shared" si="33"/>
        <v>-76</v>
      </c>
      <c r="AG104" s="16">
        <v>6878</v>
      </c>
      <c r="AH104" s="35">
        <f t="shared" si="19"/>
        <v>-30</v>
      </c>
      <c r="AJ104" s="2"/>
    </row>
    <row r="105" spans="1:36">
      <c r="A105" s="19" t="s">
        <v>96</v>
      </c>
      <c r="B105" s="14" t="s">
        <v>223</v>
      </c>
      <c r="C105" s="15" t="str">
        <f t="shared" si="20"/>
        <v>P</v>
      </c>
      <c r="D105" s="16">
        <v>8329</v>
      </c>
      <c r="E105" s="17">
        <v>8348</v>
      </c>
      <c r="F105" s="18">
        <f t="shared" si="21"/>
        <v>8348</v>
      </c>
      <c r="G105" s="16">
        <v>8414</v>
      </c>
      <c r="H105" s="42">
        <f t="shared" si="22"/>
        <v>-66</v>
      </c>
      <c r="I105" s="16">
        <v>8455</v>
      </c>
      <c r="J105" s="42">
        <f t="shared" si="23"/>
        <v>-107</v>
      </c>
      <c r="K105" s="49">
        <v>8465</v>
      </c>
      <c r="L105" s="42">
        <f t="shared" si="24"/>
        <v>-10</v>
      </c>
      <c r="M105" s="39">
        <v>8582</v>
      </c>
      <c r="N105" s="42">
        <f t="shared" si="25"/>
        <v>-117</v>
      </c>
      <c r="O105" s="39">
        <v>8670</v>
      </c>
      <c r="P105" s="42">
        <f t="shared" si="26"/>
        <v>-88</v>
      </c>
      <c r="Q105" s="39">
        <v>8666</v>
      </c>
      <c r="R105" s="42">
        <f t="shared" si="27"/>
        <v>4</v>
      </c>
      <c r="S105" s="16">
        <v>8763</v>
      </c>
      <c r="T105" s="35">
        <f t="shared" si="28"/>
        <v>-97</v>
      </c>
      <c r="U105" s="16">
        <v>8953</v>
      </c>
      <c r="V105" s="35">
        <f t="shared" si="29"/>
        <v>-605</v>
      </c>
      <c r="W105" s="16">
        <v>9070</v>
      </c>
      <c r="X105" s="35">
        <f t="shared" si="30"/>
        <v>-117</v>
      </c>
      <c r="Y105" s="16">
        <v>9205</v>
      </c>
      <c r="Z105" s="35">
        <f t="shared" ref="Z105:Z123" si="34">W105-Y105</f>
        <v>-135</v>
      </c>
      <c r="AA105" s="16">
        <v>9336</v>
      </c>
      <c r="AB105" s="35">
        <f t="shared" si="31"/>
        <v>-131</v>
      </c>
      <c r="AC105" s="16">
        <v>9524</v>
      </c>
      <c r="AD105" s="35">
        <f t="shared" si="32"/>
        <v>-188</v>
      </c>
      <c r="AE105" s="16">
        <v>9662</v>
      </c>
      <c r="AF105" s="35">
        <f t="shared" si="33"/>
        <v>-138</v>
      </c>
      <c r="AG105" s="16">
        <v>9641</v>
      </c>
      <c r="AH105" s="35">
        <f t="shared" si="19"/>
        <v>21</v>
      </c>
      <c r="AJ105" s="2"/>
    </row>
    <row r="106" spans="1:36">
      <c r="A106" s="19" t="s">
        <v>97</v>
      </c>
      <c r="B106" s="14" t="s">
        <v>224</v>
      </c>
      <c r="C106" s="15" t="str">
        <f t="shared" si="20"/>
        <v>A</v>
      </c>
      <c r="D106" s="16">
        <v>5811</v>
      </c>
      <c r="E106" s="17">
        <v>5709</v>
      </c>
      <c r="F106" s="18">
        <f t="shared" si="21"/>
        <v>5811</v>
      </c>
      <c r="G106" s="16">
        <v>5819</v>
      </c>
      <c r="H106" s="42">
        <f t="shared" si="22"/>
        <v>-8</v>
      </c>
      <c r="I106" s="16">
        <v>5921</v>
      </c>
      <c r="J106" s="42">
        <f t="shared" si="23"/>
        <v>-110</v>
      </c>
      <c r="K106" s="49">
        <v>6058</v>
      </c>
      <c r="L106" s="42">
        <f t="shared" si="24"/>
        <v>-137</v>
      </c>
      <c r="M106" s="39">
        <v>6190</v>
      </c>
      <c r="N106" s="42">
        <f t="shared" si="25"/>
        <v>-132</v>
      </c>
      <c r="O106" s="39">
        <v>6440</v>
      </c>
      <c r="P106" s="42">
        <f t="shared" si="26"/>
        <v>-250</v>
      </c>
      <c r="Q106" s="39">
        <v>6558</v>
      </c>
      <c r="R106" s="42">
        <f t="shared" si="27"/>
        <v>-118</v>
      </c>
      <c r="S106" s="16">
        <v>6731</v>
      </c>
      <c r="T106" s="35">
        <f t="shared" si="28"/>
        <v>-173</v>
      </c>
      <c r="U106" s="16">
        <v>6822</v>
      </c>
      <c r="V106" s="35">
        <f t="shared" ref="V106:V123" si="35">F106-U106</f>
        <v>-1011</v>
      </c>
      <c r="W106" s="16">
        <v>6931</v>
      </c>
      <c r="X106" s="35">
        <f t="shared" si="30"/>
        <v>-109</v>
      </c>
      <c r="Y106" s="16">
        <v>6997</v>
      </c>
      <c r="Z106" s="35">
        <f t="shared" si="34"/>
        <v>-66</v>
      </c>
      <c r="AA106" s="16">
        <v>7136</v>
      </c>
      <c r="AB106" s="35">
        <f t="shared" si="31"/>
        <v>-139</v>
      </c>
      <c r="AC106" s="16">
        <v>7291</v>
      </c>
      <c r="AD106" s="35">
        <f t="shared" si="32"/>
        <v>-155</v>
      </c>
      <c r="AE106" s="16">
        <v>7316</v>
      </c>
      <c r="AF106" s="35">
        <f t="shared" si="33"/>
        <v>-25</v>
      </c>
      <c r="AG106" s="16">
        <v>7397</v>
      </c>
      <c r="AH106" s="35">
        <f t="shared" si="19"/>
        <v>-81</v>
      </c>
      <c r="AJ106" s="2"/>
    </row>
    <row r="107" spans="1:36">
      <c r="A107" s="19" t="s">
        <v>98</v>
      </c>
      <c r="B107" s="14" t="s">
        <v>225</v>
      </c>
      <c r="C107" s="15" t="str">
        <f t="shared" si="20"/>
        <v>A</v>
      </c>
      <c r="D107" s="16">
        <v>7433</v>
      </c>
      <c r="E107" s="17">
        <v>7292</v>
      </c>
      <c r="F107" s="18">
        <f t="shared" si="21"/>
        <v>7433</v>
      </c>
      <c r="G107" s="16">
        <v>7645</v>
      </c>
      <c r="H107" s="42">
        <f t="shared" si="22"/>
        <v>-212</v>
      </c>
      <c r="I107" s="16">
        <v>7882</v>
      </c>
      <c r="J107" s="42">
        <f t="shared" si="23"/>
        <v>-449</v>
      </c>
      <c r="K107" s="49">
        <v>8015</v>
      </c>
      <c r="L107" s="42">
        <f t="shared" si="24"/>
        <v>-133</v>
      </c>
      <c r="M107" s="39">
        <v>8215</v>
      </c>
      <c r="N107" s="42">
        <f t="shared" si="25"/>
        <v>-200</v>
      </c>
      <c r="O107" s="39">
        <v>8283</v>
      </c>
      <c r="P107" s="42">
        <f t="shared" si="26"/>
        <v>-68</v>
      </c>
      <c r="Q107" s="39">
        <v>8398</v>
      </c>
      <c r="R107" s="42">
        <f t="shared" si="27"/>
        <v>-115</v>
      </c>
      <c r="S107" s="16">
        <v>8380</v>
      </c>
      <c r="T107" s="35">
        <f t="shared" si="28"/>
        <v>18</v>
      </c>
      <c r="U107" s="16">
        <v>8449</v>
      </c>
      <c r="V107" s="35">
        <f t="shared" si="35"/>
        <v>-1016</v>
      </c>
      <c r="W107" s="16">
        <v>8576</v>
      </c>
      <c r="X107" s="35">
        <f t="shared" si="30"/>
        <v>-127</v>
      </c>
      <c r="Y107" s="16">
        <v>8606</v>
      </c>
      <c r="Z107" s="35">
        <f t="shared" si="34"/>
        <v>-30</v>
      </c>
      <c r="AA107" s="16">
        <v>8659</v>
      </c>
      <c r="AB107" s="35">
        <f t="shared" si="31"/>
        <v>-53</v>
      </c>
      <c r="AC107" s="16">
        <v>8730</v>
      </c>
      <c r="AD107" s="35">
        <f t="shared" si="32"/>
        <v>-71</v>
      </c>
      <c r="AE107" s="16">
        <v>8718</v>
      </c>
      <c r="AF107" s="35">
        <f t="shared" si="33"/>
        <v>12</v>
      </c>
      <c r="AG107" s="16">
        <v>8818</v>
      </c>
      <c r="AH107" s="35">
        <f t="shared" si="19"/>
        <v>-100</v>
      </c>
      <c r="AJ107" s="2"/>
    </row>
    <row r="108" spans="1:36">
      <c r="A108" s="19" t="s">
        <v>99</v>
      </c>
      <c r="B108" s="14" t="s">
        <v>226</v>
      </c>
      <c r="C108" s="15" t="str">
        <f t="shared" si="20"/>
        <v>P</v>
      </c>
      <c r="D108" s="16">
        <v>1201</v>
      </c>
      <c r="E108" s="17">
        <v>1204</v>
      </c>
      <c r="F108" s="18">
        <f t="shared" si="21"/>
        <v>1204</v>
      </c>
      <c r="G108" s="16">
        <v>1192</v>
      </c>
      <c r="H108" s="42">
        <f t="shared" si="22"/>
        <v>12</v>
      </c>
      <c r="I108" s="16">
        <v>1180</v>
      </c>
      <c r="J108" s="42">
        <f t="shared" si="23"/>
        <v>24</v>
      </c>
      <c r="K108" s="49">
        <v>1180</v>
      </c>
      <c r="L108" s="42">
        <f t="shared" si="24"/>
        <v>0</v>
      </c>
      <c r="M108" s="39">
        <v>1201</v>
      </c>
      <c r="N108" s="42">
        <f t="shared" si="25"/>
        <v>-21</v>
      </c>
      <c r="O108" s="39">
        <v>1256</v>
      </c>
      <c r="P108" s="42">
        <f t="shared" si="26"/>
        <v>-55</v>
      </c>
      <c r="Q108" s="39">
        <v>1246</v>
      </c>
      <c r="R108" s="42">
        <f t="shared" si="27"/>
        <v>10</v>
      </c>
      <c r="S108" s="16">
        <v>1234</v>
      </c>
      <c r="T108" s="35">
        <f t="shared" si="28"/>
        <v>12</v>
      </c>
      <c r="U108" s="16">
        <v>1182</v>
      </c>
      <c r="V108" s="35">
        <f t="shared" si="35"/>
        <v>22</v>
      </c>
      <c r="W108" s="16">
        <v>1194</v>
      </c>
      <c r="X108" s="35">
        <f t="shared" si="30"/>
        <v>-12</v>
      </c>
      <c r="Y108" s="16">
        <v>1164</v>
      </c>
      <c r="Z108" s="35">
        <f t="shared" si="34"/>
        <v>30</v>
      </c>
      <c r="AA108" s="16">
        <v>1209</v>
      </c>
      <c r="AB108" s="35">
        <f t="shared" si="31"/>
        <v>-45</v>
      </c>
      <c r="AC108" s="16">
        <v>1259</v>
      </c>
      <c r="AD108" s="35">
        <f t="shared" si="32"/>
        <v>-50</v>
      </c>
      <c r="AE108" s="16">
        <v>1220</v>
      </c>
      <c r="AF108" s="35">
        <f t="shared" si="33"/>
        <v>39</v>
      </c>
      <c r="AG108" s="16">
        <v>1252</v>
      </c>
      <c r="AH108" s="35">
        <f t="shared" si="19"/>
        <v>-32</v>
      </c>
      <c r="AJ108" s="2"/>
    </row>
    <row r="109" spans="1:36">
      <c r="A109" s="19" t="s">
        <v>100</v>
      </c>
      <c r="B109" s="14" t="s">
        <v>227</v>
      </c>
      <c r="C109" s="15" t="str">
        <f t="shared" si="20"/>
        <v>P</v>
      </c>
      <c r="D109" s="16">
        <v>1607</v>
      </c>
      <c r="E109" s="17">
        <v>1611</v>
      </c>
      <c r="F109" s="18">
        <f t="shared" si="21"/>
        <v>1611</v>
      </c>
      <c r="G109" s="16">
        <v>1638</v>
      </c>
      <c r="H109" s="42">
        <f t="shared" si="22"/>
        <v>-27</v>
      </c>
      <c r="I109" s="16">
        <v>1649</v>
      </c>
      <c r="J109" s="42">
        <f t="shared" si="23"/>
        <v>-38</v>
      </c>
      <c r="K109" s="49">
        <v>1601</v>
      </c>
      <c r="L109" s="42">
        <f t="shared" si="24"/>
        <v>48</v>
      </c>
      <c r="M109" s="39">
        <v>1611</v>
      </c>
      <c r="N109" s="42">
        <f t="shared" si="25"/>
        <v>-10</v>
      </c>
      <c r="O109" s="39">
        <v>1641</v>
      </c>
      <c r="P109" s="42">
        <f t="shared" si="26"/>
        <v>-30</v>
      </c>
      <c r="Q109" s="39">
        <v>1703</v>
      </c>
      <c r="R109" s="42">
        <f t="shared" si="27"/>
        <v>-62</v>
      </c>
      <c r="S109" s="16">
        <v>1726</v>
      </c>
      <c r="T109" s="35">
        <f t="shared" si="28"/>
        <v>-23</v>
      </c>
      <c r="U109" s="16">
        <v>1691</v>
      </c>
      <c r="V109" s="35">
        <f t="shared" si="35"/>
        <v>-80</v>
      </c>
      <c r="W109" s="16">
        <v>1652</v>
      </c>
      <c r="X109" s="35">
        <f t="shared" si="30"/>
        <v>39</v>
      </c>
      <c r="Y109" s="16">
        <v>1608</v>
      </c>
      <c r="Z109" s="35">
        <f t="shared" si="34"/>
        <v>44</v>
      </c>
      <c r="AA109" s="16">
        <v>1617</v>
      </c>
      <c r="AB109" s="35">
        <f t="shared" si="31"/>
        <v>-9</v>
      </c>
      <c r="AC109" s="16">
        <v>1671</v>
      </c>
      <c r="AD109" s="35">
        <f t="shared" si="32"/>
        <v>-54</v>
      </c>
      <c r="AE109" s="16">
        <v>1759</v>
      </c>
      <c r="AF109" s="35">
        <f t="shared" si="33"/>
        <v>-88</v>
      </c>
      <c r="AG109" s="16">
        <v>1807</v>
      </c>
      <c r="AH109" s="35">
        <f t="shared" si="19"/>
        <v>-48</v>
      </c>
      <c r="AJ109" s="2"/>
    </row>
    <row r="110" spans="1:36">
      <c r="A110" s="19" t="s">
        <v>101</v>
      </c>
      <c r="B110" s="14" t="s">
        <v>228</v>
      </c>
      <c r="C110" s="15" t="str">
        <f t="shared" si="20"/>
        <v>P</v>
      </c>
      <c r="D110" s="16">
        <v>1932</v>
      </c>
      <c r="E110" s="17">
        <v>1946</v>
      </c>
      <c r="F110" s="18">
        <f t="shared" si="21"/>
        <v>1946</v>
      </c>
      <c r="G110" s="16">
        <v>1960</v>
      </c>
      <c r="H110" s="42">
        <f t="shared" si="22"/>
        <v>-14</v>
      </c>
      <c r="I110" s="16">
        <v>2023</v>
      </c>
      <c r="J110" s="42">
        <f t="shared" si="23"/>
        <v>-77</v>
      </c>
      <c r="K110" s="49">
        <v>1965</v>
      </c>
      <c r="L110" s="42">
        <f t="shared" si="24"/>
        <v>58</v>
      </c>
      <c r="M110" s="39">
        <v>1952</v>
      </c>
      <c r="N110" s="42">
        <f t="shared" si="25"/>
        <v>13</v>
      </c>
      <c r="O110" s="39">
        <v>2083</v>
      </c>
      <c r="P110" s="42">
        <f t="shared" si="26"/>
        <v>-131</v>
      </c>
      <c r="Q110" s="39">
        <v>2067</v>
      </c>
      <c r="R110" s="42">
        <f t="shared" si="27"/>
        <v>16</v>
      </c>
      <c r="S110" s="16">
        <v>1982</v>
      </c>
      <c r="T110" s="35">
        <f t="shared" si="28"/>
        <v>85</v>
      </c>
      <c r="U110" s="16">
        <v>1982</v>
      </c>
      <c r="V110" s="35">
        <f t="shared" si="35"/>
        <v>-36</v>
      </c>
      <c r="W110" s="16">
        <v>1969</v>
      </c>
      <c r="X110" s="35">
        <f t="shared" si="30"/>
        <v>13</v>
      </c>
      <c r="Y110" s="16">
        <v>1929</v>
      </c>
      <c r="Z110" s="35">
        <f t="shared" si="34"/>
        <v>40</v>
      </c>
      <c r="AA110" s="16">
        <v>1938</v>
      </c>
      <c r="AB110" s="35">
        <f t="shared" si="31"/>
        <v>-9</v>
      </c>
      <c r="AC110" s="16">
        <v>1891</v>
      </c>
      <c r="AD110" s="35">
        <f t="shared" si="32"/>
        <v>47</v>
      </c>
      <c r="AE110" s="16">
        <v>1844</v>
      </c>
      <c r="AF110" s="35">
        <f t="shared" si="33"/>
        <v>47</v>
      </c>
      <c r="AG110" s="16">
        <v>1882</v>
      </c>
      <c r="AH110" s="35">
        <f t="shared" si="19"/>
        <v>-38</v>
      </c>
      <c r="AJ110" s="2"/>
    </row>
    <row r="111" spans="1:36">
      <c r="A111" s="19" t="s">
        <v>102</v>
      </c>
      <c r="B111" s="14" t="s">
        <v>229</v>
      </c>
      <c r="C111" s="15" t="str">
        <f t="shared" si="20"/>
        <v>P</v>
      </c>
      <c r="D111" s="16">
        <v>3352</v>
      </c>
      <c r="E111" s="17">
        <v>3381</v>
      </c>
      <c r="F111" s="18">
        <f t="shared" si="21"/>
        <v>3381</v>
      </c>
      <c r="G111" s="16">
        <v>3346</v>
      </c>
      <c r="H111" s="42">
        <f t="shared" si="22"/>
        <v>35</v>
      </c>
      <c r="I111" s="16">
        <v>3449</v>
      </c>
      <c r="J111" s="42">
        <f t="shared" si="23"/>
        <v>-68</v>
      </c>
      <c r="K111" s="49">
        <v>3412</v>
      </c>
      <c r="L111" s="42">
        <f t="shared" si="24"/>
        <v>37</v>
      </c>
      <c r="M111" s="39">
        <v>3485</v>
      </c>
      <c r="N111" s="42">
        <f t="shared" si="25"/>
        <v>-73</v>
      </c>
      <c r="O111" s="39">
        <v>3561</v>
      </c>
      <c r="P111" s="42">
        <f t="shared" si="26"/>
        <v>-76</v>
      </c>
      <c r="Q111" s="39">
        <v>3534</v>
      </c>
      <c r="R111" s="42">
        <f t="shared" si="27"/>
        <v>27</v>
      </c>
      <c r="S111" s="16">
        <v>3584</v>
      </c>
      <c r="T111" s="35">
        <f t="shared" si="28"/>
        <v>-50</v>
      </c>
      <c r="U111" s="16">
        <v>3555</v>
      </c>
      <c r="V111" s="35">
        <f t="shared" si="35"/>
        <v>-174</v>
      </c>
      <c r="W111" s="16">
        <v>3570</v>
      </c>
      <c r="X111" s="35">
        <f t="shared" si="30"/>
        <v>-15</v>
      </c>
      <c r="Y111" s="16">
        <v>3650</v>
      </c>
      <c r="Z111" s="35">
        <f t="shared" si="34"/>
        <v>-80</v>
      </c>
      <c r="AA111" s="16">
        <v>3735</v>
      </c>
      <c r="AB111" s="35">
        <f t="shared" si="31"/>
        <v>-85</v>
      </c>
      <c r="AC111" s="16">
        <v>3782</v>
      </c>
      <c r="AD111" s="35">
        <f t="shared" si="32"/>
        <v>-47</v>
      </c>
      <c r="AE111" s="16">
        <v>3810</v>
      </c>
      <c r="AF111" s="35">
        <f t="shared" si="33"/>
        <v>-28</v>
      </c>
      <c r="AG111" s="16">
        <v>3858</v>
      </c>
      <c r="AH111" s="35">
        <f t="shared" si="19"/>
        <v>-48</v>
      </c>
      <c r="AJ111" s="2"/>
    </row>
    <row r="112" spans="1:36">
      <c r="A112" s="19" t="s">
        <v>103</v>
      </c>
      <c r="B112" s="14" t="s">
        <v>230</v>
      </c>
      <c r="C112" s="15" t="str">
        <f t="shared" si="20"/>
        <v>P</v>
      </c>
      <c r="D112" s="16">
        <v>592</v>
      </c>
      <c r="E112" s="17">
        <v>629</v>
      </c>
      <c r="F112" s="18">
        <f t="shared" si="21"/>
        <v>629</v>
      </c>
      <c r="G112" s="16">
        <v>670</v>
      </c>
      <c r="H112" s="42">
        <f t="shared" si="22"/>
        <v>-41</v>
      </c>
      <c r="I112" s="16">
        <v>607</v>
      </c>
      <c r="J112" s="42">
        <f t="shared" si="23"/>
        <v>22</v>
      </c>
      <c r="K112" s="49">
        <v>610</v>
      </c>
      <c r="L112" s="42">
        <f t="shared" si="24"/>
        <v>-3</v>
      </c>
      <c r="M112" s="39">
        <v>590</v>
      </c>
      <c r="N112" s="42">
        <f t="shared" si="25"/>
        <v>20</v>
      </c>
      <c r="O112" s="39">
        <v>593</v>
      </c>
      <c r="P112" s="42">
        <f t="shared" si="26"/>
        <v>-3</v>
      </c>
      <c r="Q112" s="39">
        <v>561</v>
      </c>
      <c r="R112" s="42">
        <f t="shared" si="27"/>
        <v>32</v>
      </c>
      <c r="S112" s="16">
        <v>579</v>
      </c>
      <c r="T112" s="35">
        <f t="shared" si="28"/>
        <v>-18</v>
      </c>
      <c r="U112" s="16">
        <v>570</v>
      </c>
      <c r="V112" s="35">
        <f t="shared" si="35"/>
        <v>59</v>
      </c>
      <c r="W112" s="16">
        <v>582</v>
      </c>
      <c r="X112" s="35">
        <f t="shared" si="30"/>
        <v>-12</v>
      </c>
      <c r="Y112" s="16">
        <v>573</v>
      </c>
      <c r="Z112" s="35">
        <f t="shared" si="34"/>
        <v>9</v>
      </c>
      <c r="AA112" s="16">
        <v>592</v>
      </c>
      <c r="AB112" s="35">
        <f t="shared" si="31"/>
        <v>-19</v>
      </c>
      <c r="AC112" s="16">
        <v>574</v>
      </c>
      <c r="AD112" s="35">
        <f t="shared" si="32"/>
        <v>18</v>
      </c>
      <c r="AE112" s="16">
        <v>612</v>
      </c>
      <c r="AF112" s="35">
        <f t="shared" si="33"/>
        <v>-38</v>
      </c>
      <c r="AG112" s="16">
        <v>623</v>
      </c>
      <c r="AH112" s="35">
        <f t="shared" si="19"/>
        <v>-11</v>
      </c>
      <c r="AJ112" s="2"/>
    </row>
    <row r="113" spans="1:36">
      <c r="A113" s="19" t="s">
        <v>104</v>
      </c>
      <c r="B113" s="14" t="s">
        <v>231</v>
      </c>
      <c r="C113" s="15" t="str">
        <f t="shared" si="20"/>
        <v>P</v>
      </c>
      <c r="D113" s="16">
        <v>41475</v>
      </c>
      <c r="E113" s="17">
        <v>41974</v>
      </c>
      <c r="F113" s="18">
        <f t="shared" si="21"/>
        <v>41974</v>
      </c>
      <c r="G113" s="16">
        <v>41320</v>
      </c>
      <c r="H113" s="42">
        <f t="shared" si="22"/>
        <v>654</v>
      </c>
      <c r="I113" s="16">
        <v>41416</v>
      </c>
      <c r="J113" s="42">
        <f t="shared" si="23"/>
        <v>558</v>
      </c>
      <c r="K113" s="49">
        <v>41971</v>
      </c>
      <c r="L113" s="42">
        <f t="shared" si="24"/>
        <v>-555</v>
      </c>
      <c r="M113" s="39">
        <v>42278</v>
      </c>
      <c r="N113" s="42">
        <f t="shared" si="25"/>
        <v>-307</v>
      </c>
      <c r="O113" s="39">
        <v>41924</v>
      </c>
      <c r="P113" s="42">
        <f t="shared" si="26"/>
        <v>354</v>
      </c>
      <c r="Q113" s="39">
        <v>42105</v>
      </c>
      <c r="R113" s="42">
        <f t="shared" si="27"/>
        <v>-181</v>
      </c>
      <c r="S113" s="16">
        <v>40797</v>
      </c>
      <c r="T113" s="35">
        <f t="shared" si="28"/>
        <v>1308</v>
      </c>
      <c r="U113" s="16">
        <v>40454</v>
      </c>
      <c r="V113" s="35">
        <f t="shared" si="35"/>
        <v>1520</v>
      </c>
      <c r="W113" s="16">
        <v>39844</v>
      </c>
      <c r="X113" s="35">
        <f t="shared" si="30"/>
        <v>610</v>
      </c>
      <c r="Y113" s="16">
        <v>40215</v>
      </c>
      <c r="Z113" s="35">
        <f t="shared" si="34"/>
        <v>-371</v>
      </c>
      <c r="AA113" s="16">
        <v>39200</v>
      </c>
      <c r="AB113" s="35">
        <f t="shared" si="31"/>
        <v>1015</v>
      </c>
      <c r="AC113" s="16">
        <v>39409</v>
      </c>
      <c r="AD113" s="35">
        <f t="shared" si="32"/>
        <v>-209</v>
      </c>
      <c r="AE113" s="16">
        <v>36971</v>
      </c>
      <c r="AF113" s="35">
        <f t="shared" si="33"/>
        <v>2438</v>
      </c>
      <c r="AG113" s="16">
        <v>33982</v>
      </c>
      <c r="AH113" s="35">
        <f t="shared" si="19"/>
        <v>2989</v>
      </c>
      <c r="AJ113" s="2"/>
    </row>
    <row r="114" spans="1:36">
      <c r="A114" s="19" t="s">
        <v>105</v>
      </c>
      <c r="B114" s="14" t="s">
        <v>232</v>
      </c>
      <c r="C114" s="15" t="str">
        <f t="shared" si="20"/>
        <v>A</v>
      </c>
      <c r="D114" s="16">
        <v>5289</v>
      </c>
      <c r="E114" s="17">
        <v>5118</v>
      </c>
      <c r="F114" s="18">
        <f t="shared" si="21"/>
        <v>5289</v>
      </c>
      <c r="G114" s="16">
        <v>5539</v>
      </c>
      <c r="H114" s="42">
        <f t="shared" si="22"/>
        <v>-250</v>
      </c>
      <c r="I114" s="16">
        <v>5928</v>
      </c>
      <c r="J114" s="42">
        <f t="shared" si="23"/>
        <v>-639</v>
      </c>
      <c r="K114" s="49">
        <v>6072</v>
      </c>
      <c r="L114" s="42">
        <f t="shared" si="24"/>
        <v>-144</v>
      </c>
      <c r="M114" s="39">
        <v>6416</v>
      </c>
      <c r="N114" s="42">
        <f t="shared" si="25"/>
        <v>-344</v>
      </c>
      <c r="O114" s="39">
        <v>6480</v>
      </c>
      <c r="P114" s="42">
        <f t="shared" si="26"/>
        <v>-64</v>
      </c>
      <c r="Q114" s="39">
        <v>6588</v>
      </c>
      <c r="R114" s="42">
        <f t="shared" si="27"/>
        <v>-108</v>
      </c>
      <c r="S114" s="16">
        <v>6809</v>
      </c>
      <c r="T114" s="35">
        <f t="shared" si="28"/>
        <v>-221</v>
      </c>
      <c r="U114" s="16">
        <v>6848</v>
      </c>
      <c r="V114" s="35">
        <f t="shared" si="35"/>
        <v>-1559</v>
      </c>
      <c r="W114" s="16">
        <v>7003</v>
      </c>
      <c r="X114" s="35">
        <f t="shared" si="30"/>
        <v>-155</v>
      </c>
      <c r="Y114" s="16">
        <v>7270</v>
      </c>
      <c r="Z114" s="35">
        <f t="shared" si="34"/>
        <v>-267</v>
      </c>
      <c r="AA114" s="16">
        <v>7460</v>
      </c>
      <c r="AB114" s="35">
        <f t="shared" si="31"/>
        <v>-190</v>
      </c>
      <c r="AC114" s="16">
        <v>7669</v>
      </c>
      <c r="AD114" s="35">
        <f t="shared" si="32"/>
        <v>-209</v>
      </c>
      <c r="AE114" s="16">
        <v>7872</v>
      </c>
      <c r="AF114" s="35">
        <f t="shared" si="33"/>
        <v>-203</v>
      </c>
      <c r="AG114" s="16">
        <v>8153</v>
      </c>
      <c r="AH114" s="35">
        <f t="shared" si="19"/>
        <v>-281</v>
      </c>
      <c r="AJ114" s="2"/>
    </row>
    <row r="115" spans="1:36">
      <c r="A115" s="19" t="s">
        <v>106</v>
      </c>
      <c r="B115" s="14" t="s">
        <v>233</v>
      </c>
      <c r="C115" s="15" t="str">
        <f t="shared" si="20"/>
        <v>P</v>
      </c>
      <c r="D115" s="16">
        <v>162263</v>
      </c>
      <c r="E115" s="17">
        <v>163731</v>
      </c>
      <c r="F115" s="18">
        <f t="shared" si="21"/>
        <v>163731</v>
      </c>
      <c r="G115" s="16">
        <v>162743</v>
      </c>
      <c r="H115" s="42">
        <f t="shared" si="22"/>
        <v>988</v>
      </c>
      <c r="I115" s="16">
        <v>162618</v>
      </c>
      <c r="J115" s="42">
        <f t="shared" si="23"/>
        <v>1113</v>
      </c>
      <c r="K115" s="49">
        <v>162698</v>
      </c>
      <c r="L115" s="42">
        <f t="shared" si="24"/>
        <v>-80</v>
      </c>
      <c r="M115" s="39">
        <v>159462</v>
      </c>
      <c r="N115" s="42">
        <f t="shared" si="25"/>
        <v>3236</v>
      </c>
      <c r="O115" s="39">
        <v>158049</v>
      </c>
      <c r="P115" s="42">
        <f t="shared" si="26"/>
        <v>1413</v>
      </c>
      <c r="Q115" s="39">
        <v>156207</v>
      </c>
      <c r="R115" s="42">
        <f t="shared" si="27"/>
        <v>1842</v>
      </c>
      <c r="S115" s="16">
        <v>153803</v>
      </c>
      <c r="T115" s="35">
        <f t="shared" si="28"/>
        <v>2404</v>
      </c>
      <c r="U115" s="16">
        <v>150544</v>
      </c>
      <c r="V115" s="35">
        <f t="shared" si="35"/>
        <v>13187</v>
      </c>
      <c r="W115" s="16">
        <v>146078</v>
      </c>
      <c r="X115" s="35">
        <f t="shared" si="30"/>
        <v>4466</v>
      </c>
      <c r="Y115" s="16">
        <v>144856</v>
      </c>
      <c r="Z115" s="35">
        <f t="shared" si="34"/>
        <v>1222</v>
      </c>
      <c r="AA115" s="16">
        <v>141194</v>
      </c>
      <c r="AB115" s="35">
        <f t="shared" si="31"/>
        <v>3662</v>
      </c>
      <c r="AC115" s="16">
        <v>139574</v>
      </c>
      <c r="AD115" s="35">
        <f t="shared" si="32"/>
        <v>1620</v>
      </c>
      <c r="AE115" s="16">
        <v>134918</v>
      </c>
      <c r="AF115" s="35">
        <f t="shared" si="33"/>
        <v>4656</v>
      </c>
      <c r="AG115" s="16">
        <v>127114</v>
      </c>
      <c r="AH115" s="35">
        <f t="shared" si="19"/>
        <v>7804</v>
      </c>
      <c r="AJ115" s="2"/>
    </row>
    <row r="116" spans="1:36">
      <c r="A116" s="19" t="s">
        <v>107</v>
      </c>
      <c r="B116" s="14" t="s">
        <v>234</v>
      </c>
      <c r="C116" s="15" t="str">
        <f t="shared" si="20"/>
        <v>A</v>
      </c>
      <c r="D116" s="16">
        <v>1785</v>
      </c>
      <c r="E116" s="17">
        <v>1712</v>
      </c>
      <c r="F116" s="18">
        <f t="shared" si="21"/>
        <v>1785</v>
      </c>
      <c r="G116" s="16">
        <v>1897</v>
      </c>
      <c r="H116" s="42">
        <f t="shared" si="22"/>
        <v>-112</v>
      </c>
      <c r="I116" s="16">
        <v>2039</v>
      </c>
      <c r="J116" s="42">
        <f t="shared" si="23"/>
        <v>-254</v>
      </c>
      <c r="K116" s="49">
        <v>2148</v>
      </c>
      <c r="L116" s="42">
        <f t="shared" si="24"/>
        <v>-109</v>
      </c>
      <c r="M116" s="39">
        <v>2275</v>
      </c>
      <c r="N116" s="42">
        <f t="shared" si="25"/>
        <v>-127</v>
      </c>
      <c r="O116" s="39">
        <v>2342</v>
      </c>
      <c r="P116" s="42">
        <f t="shared" si="26"/>
        <v>-67</v>
      </c>
      <c r="Q116" s="39">
        <v>2379</v>
      </c>
      <c r="R116" s="42">
        <f t="shared" si="27"/>
        <v>-37</v>
      </c>
      <c r="S116" s="16">
        <v>2390</v>
      </c>
      <c r="T116" s="35">
        <f t="shared" si="28"/>
        <v>-11</v>
      </c>
      <c r="U116" s="16">
        <v>2426</v>
      </c>
      <c r="V116" s="35">
        <f t="shared" si="35"/>
        <v>-641</v>
      </c>
      <c r="W116" s="16">
        <v>2549</v>
      </c>
      <c r="X116" s="35">
        <f t="shared" si="30"/>
        <v>-123</v>
      </c>
      <c r="Y116" s="16">
        <v>2528</v>
      </c>
      <c r="Z116" s="35">
        <f t="shared" si="34"/>
        <v>21</v>
      </c>
      <c r="AA116" s="16">
        <v>2604</v>
      </c>
      <c r="AB116" s="35">
        <f t="shared" si="31"/>
        <v>-76</v>
      </c>
      <c r="AC116" s="16">
        <v>2707</v>
      </c>
      <c r="AD116" s="35">
        <f t="shared" si="32"/>
        <v>-103</v>
      </c>
      <c r="AE116" s="16">
        <v>2809</v>
      </c>
      <c r="AF116" s="35">
        <f t="shared" si="33"/>
        <v>-102</v>
      </c>
      <c r="AG116" s="16">
        <v>2918</v>
      </c>
      <c r="AH116" s="35">
        <f t="shared" si="19"/>
        <v>-109</v>
      </c>
      <c r="AJ116" s="2"/>
    </row>
    <row r="117" spans="1:36">
      <c r="A117" s="19" t="s">
        <v>108</v>
      </c>
      <c r="B117" s="14" t="s">
        <v>235</v>
      </c>
      <c r="C117" s="15" t="str">
        <f t="shared" si="20"/>
        <v>A</v>
      </c>
      <c r="D117" s="16">
        <v>1216</v>
      </c>
      <c r="E117" s="17">
        <v>1141</v>
      </c>
      <c r="F117" s="18">
        <f t="shared" si="21"/>
        <v>1216</v>
      </c>
      <c r="G117" s="16">
        <v>1344</v>
      </c>
      <c r="H117" s="42">
        <f t="shared" si="22"/>
        <v>-128</v>
      </c>
      <c r="I117" s="16">
        <v>1485</v>
      </c>
      <c r="J117" s="42">
        <f t="shared" si="23"/>
        <v>-269</v>
      </c>
      <c r="K117" s="49">
        <v>1555</v>
      </c>
      <c r="L117" s="42">
        <f t="shared" si="24"/>
        <v>-70</v>
      </c>
      <c r="M117" s="39">
        <v>1607</v>
      </c>
      <c r="N117" s="42">
        <f t="shared" si="25"/>
        <v>-52</v>
      </c>
      <c r="O117" s="39">
        <v>1647</v>
      </c>
      <c r="P117" s="42">
        <f t="shared" si="26"/>
        <v>-40</v>
      </c>
      <c r="Q117" s="39">
        <v>1711</v>
      </c>
      <c r="R117" s="42">
        <f t="shared" si="27"/>
        <v>-64</v>
      </c>
      <c r="S117" s="16">
        <v>1736</v>
      </c>
      <c r="T117" s="35">
        <f t="shared" si="28"/>
        <v>-25</v>
      </c>
      <c r="U117" s="16">
        <v>1710</v>
      </c>
      <c r="V117" s="35">
        <f t="shared" si="35"/>
        <v>-494</v>
      </c>
      <c r="W117" s="16">
        <v>1764</v>
      </c>
      <c r="X117" s="35">
        <f t="shared" si="30"/>
        <v>-54</v>
      </c>
      <c r="Y117" s="16">
        <v>1877</v>
      </c>
      <c r="Z117" s="35">
        <f t="shared" si="34"/>
        <v>-113</v>
      </c>
      <c r="AA117" s="16">
        <v>1962</v>
      </c>
      <c r="AB117" s="35">
        <f t="shared" si="31"/>
        <v>-85</v>
      </c>
      <c r="AC117" s="16">
        <v>2046</v>
      </c>
      <c r="AD117" s="35">
        <f t="shared" si="32"/>
        <v>-84</v>
      </c>
      <c r="AE117" s="16">
        <v>2063</v>
      </c>
      <c r="AF117" s="35">
        <f t="shared" si="33"/>
        <v>-17</v>
      </c>
      <c r="AG117" s="16">
        <v>2169</v>
      </c>
      <c r="AH117" s="35">
        <f t="shared" si="19"/>
        <v>-106</v>
      </c>
      <c r="AJ117" s="2"/>
    </row>
    <row r="118" spans="1:36">
      <c r="A118" s="19" t="s">
        <v>109</v>
      </c>
      <c r="B118" s="14" t="s">
        <v>236</v>
      </c>
      <c r="C118" s="15" t="str">
        <f t="shared" si="20"/>
        <v>P</v>
      </c>
      <c r="D118" s="16">
        <v>4667</v>
      </c>
      <c r="E118" s="17">
        <v>4752</v>
      </c>
      <c r="F118" s="18">
        <f t="shared" si="21"/>
        <v>4752</v>
      </c>
      <c r="G118" s="16">
        <v>4694</v>
      </c>
      <c r="H118" s="42">
        <f t="shared" si="22"/>
        <v>58</v>
      </c>
      <c r="I118" s="16">
        <v>4690</v>
      </c>
      <c r="J118" s="42">
        <f t="shared" si="23"/>
        <v>62</v>
      </c>
      <c r="K118" s="49">
        <v>4475</v>
      </c>
      <c r="L118" s="42">
        <f t="shared" si="24"/>
        <v>215</v>
      </c>
      <c r="M118" s="39">
        <v>4371</v>
      </c>
      <c r="N118" s="42">
        <f t="shared" si="25"/>
        <v>104</v>
      </c>
      <c r="O118" s="39">
        <v>4330</v>
      </c>
      <c r="P118" s="42">
        <f t="shared" si="26"/>
        <v>41</v>
      </c>
      <c r="Q118" s="39">
        <v>4386</v>
      </c>
      <c r="R118" s="42">
        <f t="shared" si="27"/>
        <v>-56</v>
      </c>
      <c r="S118" s="16">
        <v>4465</v>
      </c>
      <c r="T118" s="35">
        <f t="shared" si="28"/>
        <v>-79</v>
      </c>
      <c r="U118" s="16">
        <v>4491</v>
      </c>
      <c r="V118" s="35">
        <f t="shared" si="35"/>
        <v>261</v>
      </c>
      <c r="W118" s="16">
        <v>4380</v>
      </c>
      <c r="X118" s="35">
        <f t="shared" si="30"/>
        <v>111</v>
      </c>
      <c r="Y118" s="16">
        <v>4342</v>
      </c>
      <c r="Z118" s="35">
        <f t="shared" si="34"/>
        <v>38</v>
      </c>
      <c r="AA118" s="16">
        <v>4430</v>
      </c>
      <c r="AB118" s="35">
        <f t="shared" si="31"/>
        <v>-88</v>
      </c>
      <c r="AC118" s="16">
        <v>4520</v>
      </c>
      <c r="AD118" s="35">
        <f t="shared" si="32"/>
        <v>-90</v>
      </c>
      <c r="AE118" s="16">
        <v>4544</v>
      </c>
      <c r="AF118" s="35">
        <f t="shared" si="33"/>
        <v>-24</v>
      </c>
      <c r="AG118" s="16">
        <v>4522</v>
      </c>
      <c r="AH118" s="35">
        <f t="shared" si="19"/>
        <v>22</v>
      </c>
      <c r="AJ118" s="2"/>
    </row>
    <row r="119" spans="1:36">
      <c r="A119" s="19" t="s">
        <v>110</v>
      </c>
      <c r="B119" s="14" t="s">
        <v>237</v>
      </c>
      <c r="C119" s="15" t="str">
        <f t="shared" si="20"/>
        <v>A</v>
      </c>
      <c r="D119" s="16">
        <v>18032</v>
      </c>
      <c r="E119" s="17">
        <v>17937</v>
      </c>
      <c r="F119" s="18">
        <f t="shared" si="21"/>
        <v>18032</v>
      </c>
      <c r="G119" s="16">
        <v>18565</v>
      </c>
      <c r="H119" s="42">
        <f t="shared" si="22"/>
        <v>-533</v>
      </c>
      <c r="I119" s="16">
        <v>18670</v>
      </c>
      <c r="J119" s="42">
        <f t="shared" si="23"/>
        <v>-638</v>
      </c>
      <c r="K119" s="49">
        <v>18461</v>
      </c>
      <c r="L119" s="42">
        <f t="shared" si="24"/>
        <v>209</v>
      </c>
      <c r="M119" s="39">
        <v>18826</v>
      </c>
      <c r="N119" s="42">
        <f t="shared" si="25"/>
        <v>-365</v>
      </c>
      <c r="O119" s="39">
        <v>18982</v>
      </c>
      <c r="P119" s="42">
        <f t="shared" si="26"/>
        <v>-156</v>
      </c>
      <c r="Q119" s="39">
        <v>19303</v>
      </c>
      <c r="R119" s="42">
        <f t="shared" si="27"/>
        <v>-321</v>
      </c>
      <c r="S119" s="16">
        <v>19256</v>
      </c>
      <c r="T119" s="35">
        <f t="shared" si="28"/>
        <v>47</v>
      </c>
      <c r="U119" s="16">
        <v>19333</v>
      </c>
      <c r="V119" s="35">
        <f t="shared" si="35"/>
        <v>-1301</v>
      </c>
      <c r="W119" s="16">
        <v>19244</v>
      </c>
      <c r="X119" s="35">
        <f t="shared" si="30"/>
        <v>89</v>
      </c>
      <c r="Y119" s="16">
        <v>19335</v>
      </c>
      <c r="Z119" s="35">
        <f t="shared" si="34"/>
        <v>-91</v>
      </c>
      <c r="AA119" s="16">
        <v>19196</v>
      </c>
      <c r="AB119" s="35">
        <f t="shared" si="31"/>
        <v>139</v>
      </c>
      <c r="AC119" s="16">
        <v>19362</v>
      </c>
      <c r="AD119" s="35">
        <f t="shared" si="32"/>
        <v>-166</v>
      </c>
      <c r="AE119" s="16">
        <v>19421</v>
      </c>
      <c r="AF119" s="35">
        <f t="shared" si="33"/>
        <v>-59</v>
      </c>
      <c r="AG119" s="16">
        <v>19261</v>
      </c>
      <c r="AH119" s="35">
        <f t="shared" si="19"/>
        <v>160</v>
      </c>
      <c r="AJ119" s="2"/>
    </row>
    <row r="120" spans="1:36">
      <c r="A120" s="19" t="s">
        <v>111</v>
      </c>
      <c r="B120" s="14" t="s">
        <v>238</v>
      </c>
      <c r="C120" s="15" t="str">
        <f t="shared" si="20"/>
        <v>A</v>
      </c>
      <c r="D120" s="16">
        <v>9003</v>
      </c>
      <c r="E120" s="17">
        <v>8922</v>
      </c>
      <c r="F120" s="18">
        <f t="shared" si="21"/>
        <v>9003</v>
      </c>
      <c r="G120" s="16">
        <v>9086</v>
      </c>
      <c r="H120" s="42">
        <f t="shared" si="22"/>
        <v>-83</v>
      </c>
      <c r="I120" s="16">
        <v>9418</v>
      </c>
      <c r="J120" s="42">
        <f t="shared" si="23"/>
        <v>-415</v>
      </c>
      <c r="K120" s="49">
        <v>9560</v>
      </c>
      <c r="L120" s="42">
        <f t="shared" si="24"/>
        <v>-142</v>
      </c>
      <c r="M120" s="39">
        <v>9662</v>
      </c>
      <c r="N120" s="42">
        <f t="shared" si="25"/>
        <v>-102</v>
      </c>
      <c r="O120" s="39">
        <v>9896</v>
      </c>
      <c r="P120" s="42">
        <f t="shared" si="26"/>
        <v>-234</v>
      </c>
      <c r="Q120" s="39">
        <v>9928</v>
      </c>
      <c r="R120" s="42">
        <f t="shared" si="27"/>
        <v>-32</v>
      </c>
      <c r="S120" s="16">
        <v>9866</v>
      </c>
      <c r="T120" s="35">
        <f t="shared" si="28"/>
        <v>62</v>
      </c>
      <c r="U120" s="16">
        <v>9979</v>
      </c>
      <c r="V120" s="35">
        <f t="shared" si="35"/>
        <v>-976</v>
      </c>
      <c r="W120" s="16">
        <v>9984</v>
      </c>
      <c r="X120" s="35">
        <f t="shared" si="30"/>
        <v>-5</v>
      </c>
      <c r="Y120" s="16">
        <v>9937</v>
      </c>
      <c r="Z120" s="35">
        <f t="shared" si="34"/>
        <v>47</v>
      </c>
      <c r="AA120" s="16">
        <v>9802</v>
      </c>
      <c r="AB120" s="35">
        <f t="shared" si="31"/>
        <v>135</v>
      </c>
      <c r="AC120" s="16">
        <v>10136</v>
      </c>
      <c r="AD120" s="35">
        <f t="shared" si="32"/>
        <v>-334</v>
      </c>
      <c r="AE120" s="16">
        <v>10094</v>
      </c>
      <c r="AF120" s="35">
        <f t="shared" si="33"/>
        <v>42</v>
      </c>
      <c r="AG120" s="16">
        <v>10140</v>
      </c>
      <c r="AH120" s="35">
        <f t="shared" si="19"/>
        <v>-46</v>
      </c>
      <c r="AJ120" s="2"/>
    </row>
    <row r="121" spans="1:36">
      <c r="A121" s="19" t="s">
        <v>112</v>
      </c>
      <c r="B121" s="14" t="s">
        <v>239</v>
      </c>
      <c r="C121" s="15" t="str">
        <f t="shared" si="20"/>
        <v>A</v>
      </c>
      <c r="D121" s="16">
        <v>10960</v>
      </c>
      <c r="E121" s="17">
        <v>10837</v>
      </c>
      <c r="F121" s="18">
        <f t="shared" si="21"/>
        <v>10960</v>
      </c>
      <c r="G121" s="16">
        <v>11162</v>
      </c>
      <c r="H121" s="42">
        <f t="shared" si="22"/>
        <v>-202</v>
      </c>
      <c r="I121" s="16">
        <v>11554</v>
      </c>
      <c r="J121" s="42">
        <f t="shared" si="23"/>
        <v>-594</v>
      </c>
      <c r="K121" s="49">
        <v>12056</v>
      </c>
      <c r="L121" s="42">
        <f t="shared" si="24"/>
        <v>-502</v>
      </c>
      <c r="M121" s="39">
        <v>12211</v>
      </c>
      <c r="N121" s="42">
        <f t="shared" si="25"/>
        <v>-155</v>
      </c>
      <c r="O121" s="39">
        <v>12375</v>
      </c>
      <c r="P121" s="42">
        <f t="shared" si="26"/>
        <v>-164</v>
      </c>
      <c r="Q121" s="39">
        <v>12497</v>
      </c>
      <c r="R121" s="42">
        <f t="shared" si="27"/>
        <v>-122</v>
      </c>
      <c r="S121" s="16">
        <v>12531</v>
      </c>
      <c r="T121" s="35">
        <f t="shared" si="28"/>
        <v>-34</v>
      </c>
      <c r="U121" s="16">
        <v>12246</v>
      </c>
      <c r="V121" s="35">
        <f t="shared" si="35"/>
        <v>-1286</v>
      </c>
      <c r="W121" s="16">
        <v>12194</v>
      </c>
      <c r="X121" s="35">
        <f t="shared" si="30"/>
        <v>52</v>
      </c>
      <c r="Y121" s="16">
        <v>12469</v>
      </c>
      <c r="Z121" s="35">
        <f t="shared" si="34"/>
        <v>-275</v>
      </c>
      <c r="AA121" s="16">
        <v>12427</v>
      </c>
      <c r="AB121" s="35">
        <f t="shared" si="31"/>
        <v>42</v>
      </c>
      <c r="AC121" s="16">
        <v>12665</v>
      </c>
      <c r="AD121" s="35">
        <f t="shared" si="32"/>
        <v>-238</v>
      </c>
      <c r="AE121" s="16">
        <v>12550</v>
      </c>
      <c r="AF121" s="35">
        <f t="shared" si="33"/>
        <v>115</v>
      </c>
      <c r="AG121" s="16">
        <v>12615</v>
      </c>
      <c r="AH121" s="35">
        <f t="shared" si="19"/>
        <v>-65</v>
      </c>
      <c r="AJ121" s="2"/>
    </row>
    <row r="122" spans="1:36">
      <c r="A122" s="19" t="s">
        <v>113</v>
      </c>
      <c r="B122" s="14" t="s">
        <v>240</v>
      </c>
      <c r="C122" s="15" t="str">
        <f t="shared" si="20"/>
        <v>A</v>
      </c>
      <c r="D122" s="16">
        <v>5078</v>
      </c>
      <c r="E122" s="17">
        <v>4987</v>
      </c>
      <c r="F122" s="18">
        <f t="shared" si="21"/>
        <v>5078</v>
      </c>
      <c r="G122" s="16">
        <v>5182</v>
      </c>
      <c r="H122" s="42">
        <f t="shared" si="22"/>
        <v>-104</v>
      </c>
      <c r="I122" s="16">
        <v>5257</v>
      </c>
      <c r="J122" s="42">
        <f t="shared" si="23"/>
        <v>-179</v>
      </c>
      <c r="K122" s="49">
        <v>5297</v>
      </c>
      <c r="L122" s="42">
        <f t="shared" si="24"/>
        <v>-40</v>
      </c>
      <c r="M122" s="39">
        <v>5398</v>
      </c>
      <c r="N122" s="42">
        <f t="shared" si="25"/>
        <v>-101</v>
      </c>
      <c r="O122" s="39">
        <v>5430</v>
      </c>
      <c r="P122" s="42">
        <f t="shared" si="26"/>
        <v>-32</v>
      </c>
      <c r="Q122" s="39">
        <v>5484</v>
      </c>
      <c r="R122" s="42">
        <f t="shared" si="27"/>
        <v>-54</v>
      </c>
      <c r="S122" s="16">
        <v>5623</v>
      </c>
      <c r="T122" s="35">
        <f t="shared" si="28"/>
        <v>-139</v>
      </c>
      <c r="U122" s="16">
        <v>5739</v>
      </c>
      <c r="V122" s="35">
        <f t="shared" si="35"/>
        <v>-661</v>
      </c>
      <c r="W122" s="16">
        <v>5854</v>
      </c>
      <c r="X122" s="35">
        <f t="shared" si="30"/>
        <v>-115</v>
      </c>
      <c r="Y122" s="16">
        <v>5882</v>
      </c>
      <c r="Z122" s="35">
        <f t="shared" si="34"/>
        <v>-28</v>
      </c>
      <c r="AA122" s="16">
        <v>5977</v>
      </c>
      <c r="AB122" s="35">
        <f t="shared" si="31"/>
        <v>-95</v>
      </c>
      <c r="AC122" s="16">
        <v>6110</v>
      </c>
      <c r="AD122" s="35">
        <f t="shared" si="32"/>
        <v>-133</v>
      </c>
      <c r="AE122" s="16">
        <v>6199</v>
      </c>
      <c r="AF122" s="35">
        <f t="shared" si="33"/>
        <v>-89</v>
      </c>
      <c r="AG122" s="16">
        <v>6266</v>
      </c>
      <c r="AH122" s="35">
        <f t="shared" si="19"/>
        <v>-67</v>
      </c>
      <c r="AJ122" s="2"/>
    </row>
    <row r="123" spans="1:36">
      <c r="A123" s="19" t="s">
        <v>114</v>
      </c>
      <c r="B123" s="14" t="s">
        <v>241</v>
      </c>
      <c r="C123" s="15" t="str">
        <f t="shared" si="20"/>
        <v>P</v>
      </c>
      <c r="D123" s="20">
        <v>2076</v>
      </c>
      <c r="E123" s="21">
        <v>2091</v>
      </c>
      <c r="F123" s="22">
        <f t="shared" si="21"/>
        <v>2091</v>
      </c>
      <c r="G123" s="20">
        <v>2127</v>
      </c>
      <c r="H123" s="42">
        <f t="shared" si="22"/>
        <v>-36</v>
      </c>
      <c r="I123" s="20">
        <v>2204</v>
      </c>
      <c r="J123" s="52">
        <f t="shared" si="23"/>
        <v>-113</v>
      </c>
      <c r="K123" s="50">
        <v>2188</v>
      </c>
      <c r="L123" s="42">
        <f t="shared" si="24"/>
        <v>16</v>
      </c>
      <c r="M123" s="40">
        <v>2216</v>
      </c>
      <c r="N123" s="42">
        <f t="shared" si="25"/>
        <v>-28</v>
      </c>
      <c r="O123" s="40">
        <v>2238</v>
      </c>
      <c r="P123" s="42">
        <f t="shared" si="26"/>
        <v>-22</v>
      </c>
      <c r="Q123" s="40">
        <v>2313</v>
      </c>
      <c r="R123" s="42">
        <f t="shared" si="27"/>
        <v>-75</v>
      </c>
      <c r="S123" s="20">
        <v>2289</v>
      </c>
      <c r="T123" s="35">
        <f t="shared" si="28"/>
        <v>24</v>
      </c>
      <c r="U123" s="20">
        <v>2367</v>
      </c>
      <c r="V123" s="35">
        <f t="shared" si="35"/>
        <v>-276</v>
      </c>
      <c r="W123" s="20">
        <v>2373</v>
      </c>
      <c r="X123" s="35">
        <f t="shared" si="30"/>
        <v>-6</v>
      </c>
      <c r="Y123" s="20">
        <v>2420</v>
      </c>
      <c r="Z123" s="35">
        <f t="shared" si="34"/>
        <v>-47</v>
      </c>
      <c r="AA123" s="20">
        <v>2451</v>
      </c>
      <c r="AB123" s="35">
        <f t="shared" si="31"/>
        <v>-31</v>
      </c>
      <c r="AC123" s="20">
        <v>2513</v>
      </c>
      <c r="AD123" s="35">
        <f t="shared" si="32"/>
        <v>-62</v>
      </c>
      <c r="AE123" s="20">
        <v>2576</v>
      </c>
      <c r="AF123" s="35">
        <f t="shared" si="33"/>
        <v>-63</v>
      </c>
      <c r="AG123" s="20">
        <v>2591</v>
      </c>
      <c r="AH123" s="35">
        <f t="shared" si="19"/>
        <v>-15</v>
      </c>
      <c r="AJ123" s="2"/>
    </row>
    <row r="124" spans="1:36" ht="13.5" thickBot="1">
      <c r="A124" s="23"/>
      <c r="B124" s="24" t="s">
        <v>242</v>
      </c>
      <c r="C124" s="23"/>
      <c r="D124" s="25">
        <f t="shared" ref="D124:X124" si="36">SUM(D9:D123)</f>
        <v>1421560</v>
      </c>
      <c r="E124" s="26">
        <f t="shared" si="36"/>
        <v>1426712</v>
      </c>
      <c r="F124" s="27">
        <f t="shared" si="36"/>
        <v>1431321</v>
      </c>
      <c r="G124" s="25">
        <f>SUM(G9:G123)</f>
        <v>1433877</v>
      </c>
      <c r="H124" s="48">
        <f>SUM(H9:H123)</f>
        <v>-2556</v>
      </c>
      <c r="I124" s="25">
        <f t="shared" ref="I124:T124" si="37">SUM(I9:I123)</f>
        <v>1444537</v>
      </c>
      <c r="J124" s="48">
        <f t="shared" si="37"/>
        <v>-13453</v>
      </c>
      <c r="K124" s="51">
        <f t="shared" si="37"/>
        <v>1450949</v>
      </c>
      <c r="L124" s="48">
        <f t="shared" si="37"/>
        <v>-6412</v>
      </c>
      <c r="M124" s="41">
        <f t="shared" si="37"/>
        <v>1454290</v>
      </c>
      <c r="N124" s="47">
        <f t="shared" si="37"/>
        <v>-3341</v>
      </c>
      <c r="O124" s="41">
        <f t="shared" si="37"/>
        <v>1459852</v>
      </c>
      <c r="P124" s="48">
        <f t="shared" si="37"/>
        <v>-5562</v>
      </c>
      <c r="Q124" s="45">
        <f t="shared" si="37"/>
        <v>1456119</v>
      </c>
      <c r="R124" s="27">
        <f t="shared" si="37"/>
        <v>3733</v>
      </c>
      <c r="S124" s="37">
        <f t="shared" si="37"/>
        <v>1456330</v>
      </c>
      <c r="T124" s="36">
        <f t="shared" si="37"/>
        <v>-211</v>
      </c>
      <c r="U124" s="37">
        <f t="shared" si="36"/>
        <v>1443998</v>
      </c>
      <c r="V124" s="36">
        <f t="shared" si="36"/>
        <v>-13033</v>
      </c>
      <c r="W124" s="37">
        <f t="shared" si="36"/>
        <v>1436162</v>
      </c>
      <c r="X124" s="36">
        <f t="shared" si="36"/>
        <v>7836</v>
      </c>
      <c r="Y124" s="37">
        <f t="shared" ref="Y124:AD124" si="38">SUM(Y9:Y123)</f>
        <v>1434436</v>
      </c>
      <c r="Z124" s="36">
        <f t="shared" si="38"/>
        <v>1726</v>
      </c>
      <c r="AA124" s="37">
        <f t="shared" si="38"/>
        <v>1426792</v>
      </c>
      <c r="AB124" s="36">
        <f t="shared" si="38"/>
        <v>7644</v>
      </c>
      <c r="AC124" s="37">
        <f t="shared" si="38"/>
        <v>1441872</v>
      </c>
      <c r="AD124" s="36">
        <f t="shared" si="38"/>
        <v>-15080</v>
      </c>
      <c r="AE124" s="37">
        <f>SUM(AE9:AE123)</f>
        <v>1430848</v>
      </c>
      <c r="AF124" s="36">
        <f>SUM(AF9:AF123)</f>
        <v>11024</v>
      </c>
      <c r="AG124" s="37">
        <f>SUM(AG9:AG123)</f>
        <v>1405455</v>
      </c>
      <c r="AH124" s="36">
        <f>SUM(AH9:AH123)</f>
        <v>25393</v>
      </c>
    </row>
    <row r="125" spans="1:36" ht="13" thickTop="1">
      <c r="B125" t="s">
        <v>243</v>
      </c>
      <c r="T125" s="33"/>
      <c r="U125" s="4"/>
      <c r="V125" s="34"/>
      <c r="W125" s="4"/>
      <c r="X125" s="4"/>
      <c r="AE125" s="28"/>
      <c r="AF125" s="28"/>
      <c r="AG125" s="28"/>
      <c r="AH125" s="28"/>
    </row>
    <row r="126" spans="1:36">
      <c r="B126" s="1" t="s">
        <v>244</v>
      </c>
      <c r="C126">
        <f>COUNTIF(C$9:C$123,"A")</f>
        <v>74</v>
      </c>
      <c r="G126" s="4" t="s">
        <v>245</v>
      </c>
      <c r="H126" s="34">
        <f>COUNTIF(H9:H123,"&lt;0")</f>
        <v>79</v>
      </c>
      <c r="I126" s="4" t="s">
        <v>245</v>
      </c>
      <c r="J126" s="34">
        <f>COUNTIF(J9:J123,"&lt;0")</f>
        <v>87</v>
      </c>
      <c r="K126" s="4" t="s">
        <v>245</v>
      </c>
      <c r="L126" s="34">
        <f>COUNTIF(L9:L123,"&lt;0")</f>
        <v>74</v>
      </c>
      <c r="M126" s="4" t="s">
        <v>245</v>
      </c>
      <c r="N126" s="34">
        <f>COUNTIF(N9:N123,"&lt;0")</f>
        <v>85</v>
      </c>
      <c r="O126" s="4" t="s">
        <v>245</v>
      </c>
      <c r="P126" s="34">
        <f>COUNTIF(P9:P123,"&lt;0")</f>
        <v>87</v>
      </c>
      <c r="Q126" s="4" t="s">
        <v>245</v>
      </c>
      <c r="R126" s="34">
        <f>COUNTIF(R9:R123,"&lt;0")</f>
        <v>70</v>
      </c>
      <c r="S126" s="4" t="s">
        <v>245</v>
      </c>
      <c r="T126" s="34">
        <f>COUNTIF(T9:T123,"&lt;0")</f>
        <v>71</v>
      </c>
      <c r="U126" s="4" t="s">
        <v>245</v>
      </c>
      <c r="V126" s="34">
        <f>COUNTIF(V9:V123,"&lt;0")</f>
        <v>85</v>
      </c>
      <c r="W126" s="4" t="s">
        <v>245</v>
      </c>
      <c r="X126" s="4">
        <f>COUNTIF(X9:X123,"&lt;0")</f>
        <v>70</v>
      </c>
      <c r="Y126" s="4" t="s">
        <v>245</v>
      </c>
      <c r="Z126" s="4">
        <f>COUNTIF(Z9:Z123,"&lt;0")</f>
        <v>69</v>
      </c>
      <c r="AA126" s="4" t="s">
        <v>245</v>
      </c>
      <c r="AB126" s="4">
        <f>COUNTIF(AB9:AB123,"&lt;0")</f>
        <v>64</v>
      </c>
      <c r="AC126" s="4" t="s">
        <v>245</v>
      </c>
      <c r="AD126" s="4">
        <f>COUNTIF(AD9:AD123,"&lt;0")</f>
        <v>98</v>
      </c>
      <c r="AE126" s="4" t="s">
        <v>245</v>
      </c>
      <c r="AF126" s="4">
        <f>COUNTIF(AF9:AF123,"&lt;0")</f>
        <v>69</v>
      </c>
      <c r="AG126" s="4" t="s">
        <v>245</v>
      </c>
      <c r="AH126" s="4">
        <f>COUNTIF(AH9:AH123,"&lt;0")</f>
        <v>62</v>
      </c>
    </row>
    <row r="127" spans="1:36">
      <c r="B127" s="1" t="s">
        <v>246</v>
      </c>
      <c r="C127">
        <f>COUNTIF(C$9:C$123,"P")</f>
        <v>41</v>
      </c>
      <c r="G127" s="4" t="s">
        <v>258</v>
      </c>
      <c r="H127" s="34">
        <f>115-H126</f>
        <v>36</v>
      </c>
      <c r="I127" s="4" t="s">
        <v>258</v>
      </c>
      <c r="J127" s="34">
        <f>115-J126</f>
        <v>28</v>
      </c>
      <c r="K127" s="4" t="s">
        <v>258</v>
      </c>
      <c r="L127" s="34">
        <f>115-L126</f>
        <v>41</v>
      </c>
      <c r="M127" s="4" t="s">
        <v>258</v>
      </c>
      <c r="N127" s="34">
        <f>115-N126</f>
        <v>30</v>
      </c>
      <c r="O127" s="4" t="s">
        <v>258</v>
      </c>
      <c r="P127" s="34">
        <f>115-P126</f>
        <v>28</v>
      </c>
      <c r="Q127" s="4" t="s">
        <v>258</v>
      </c>
      <c r="R127" s="34">
        <f>115-R126</f>
        <v>45</v>
      </c>
      <c r="S127" s="4" t="s">
        <v>258</v>
      </c>
      <c r="T127" s="34">
        <f>115-T126</f>
        <v>44</v>
      </c>
      <c r="U127" s="4" t="s">
        <v>258</v>
      </c>
      <c r="V127" s="34">
        <f>115-V126</f>
        <v>30</v>
      </c>
      <c r="W127" s="4" t="s">
        <v>247</v>
      </c>
      <c r="X127" s="4">
        <f>115-X126</f>
        <v>45</v>
      </c>
      <c r="Y127" s="4" t="s">
        <v>247</v>
      </c>
      <c r="Z127" s="4">
        <f>115-Z126</f>
        <v>46</v>
      </c>
      <c r="AA127" s="4" t="s">
        <v>247</v>
      </c>
      <c r="AB127" s="4">
        <f>115-AB126</f>
        <v>51</v>
      </c>
      <c r="AC127" s="4" t="s">
        <v>247</v>
      </c>
      <c r="AD127" s="4">
        <f>115-AD126</f>
        <v>17</v>
      </c>
      <c r="AE127" s="4" t="s">
        <v>247</v>
      </c>
      <c r="AF127" s="4">
        <f>115-AF126</f>
        <v>46</v>
      </c>
      <c r="AG127" s="4" t="s">
        <v>247</v>
      </c>
      <c r="AH127" s="4">
        <f>115-AH126</f>
        <v>53</v>
      </c>
    </row>
    <row r="128" spans="1:36" ht="13" thickBot="1">
      <c r="B128" s="1" t="s">
        <v>116</v>
      </c>
      <c r="C128" s="29">
        <f>SUM(C126:C127)</f>
        <v>115</v>
      </c>
      <c r="V128" s="34"/>
    </row>
    <row r="129" spans="22:22" ht="13" thickTop="1">
      <c r="V129" s="34"/>
    </row>
    <row r="130" spans="22:22">
      <c r="V130" s="34"/>
    </row>
    <row r="131" spans="22:22">
      <c r="V131" s="34"/>
    </row>
    <row r="132" spans="22:22">
      <c r="V132" s="34"/>
    </row>
    <row r="133" spans="22:22">
      <c r="V133" s="33"/>
    </row>
  </sheetData>
  <mergeCells count="16">
    <mergeCell ref="M7:N7"/>
    <mergeCell ref="K7:L7"/>
    <mergeCell ref="I7:J7"/>
    <mergeCell ref="AG7:AH7"/>
    <mergeCell ref="A7:A8"/>
    <mergeCell ref="D7:F7"/>
    <mergeCell ref="U7:V7"/>
    <mergeCell ref="AA7:AB7"/>
    <mergeCell ref="AC7:AD7"/>
    <mergeCell ref="AE7:AF7"/>
    <mergeCell ref="G7:H7"/>
    <mergeCell ref="S7:T7"/>
    <mergeCell ref="W7:X7"/>
    <mergeCell ref="Y7:Z7"/>
    <mergeCell ref="Q7:R7"/>
    <mergeCell ref="O7:P7"/>
  </mergeCells>
  <phoneticPr fontId="3" type="noConversion"/>
  <printOptions horizontalCentered="1"/>
  <pageMargins left="0.25" right="0.25" top="1" bottom="1" header="0.5" footer="0.5"/>
  <pageSetup orientation="portrait" r:id="rId1"/>
  <headerFooter alignWithMargins="0">
    <oddFooter>&amp;L&amp;"Arial,Italic"&amp;8Division of School Business Services
School Allotments Section
&amp;Z
&amp;F&amp;A&amp;C &amp;R&amp;"Arial,Italic"&amp;8 3-6-2020
Page &amp;P of &amp;N</oddFooter>
  </headerFooter>
  <colBreaks count="1" manualBreakCount="1">
    <brk id="22" max="1048575" man="1"/>
  </colBreaks>
  <drawing r:id="rId2"/>
  <legacyDrawing r:id="rId3"/>
  <oleObjects>
    <mc:AlternateContent xmlns:mc="http://schemas.openxmlformats.org/markup-compatibility/2006">
      <mc:Choice Requires="x14">
        <oleObject progId="Paint.Picture" shapeId="1032" r:id="rId4">
          <objectPr defaultSize="0" autoLine="0" autoPict="0" r:id="rId5">
            <anchor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95250</xdr:colOff>
                <xdr:row>2</xdr:row>
                <xdr:rowOff>69850</xdr:rowOff>
              </to>
            </anchor>
          </objectPr>
        </oleObject>
      </mc:Choice>
      <mc:Fallback>
        <oleObject progId="Paint.Picture" shapeId="103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N129"/>
  <sheetViews>
    <sheetView tabSelected="1" workbookViewId="0">
      <selection activeCell="H7" sqref="H7"/>
    </sheetView>
  </sheetViews>
  <sheetFormatPr defaultRowHeight="12.5"/>
  <cols>
    <col min="1" max="1" width="6.453125" style="1" customWidth="1"/>
    <col min="2" max="2" width="18.453125" customWidth="1"/>
    <col min="3" max="3" width="7.453125" customWidth="1"/>
    <col min="4" max="4" width="9.1796875" style="2" bestFit="1" customWidth="1"/>
    <col min="5" max="5" width="9.7265625" style="2" bestFit="1" customWidth="1"/>
    <col min="6" max="6" width="9.1796875" style="2" bestFit="1" customWidth="1"/>
    <col min="7" max="7" width="9.1796875" style="1"/>
    <col min="8" max="8" width="9.1796875" style="62"/>
    <col min="9" max="9" width="1.1796875" style="59" customWidth="1"/>
    <col min="10" max="10" width="11.54296875" style="59" bestFit="1" customWidth="1"/>
    <col min="11" max="11" width="1.1796875" style="59" customWidth="1"/>
    <col min="12" max="12" width="10.1796875" style="59" bestFit="1" customWidth="1"/>
  </cols>
  <sheetData>
    <row r="1" spans="1:14" ht="15.5">
      <c r="A1" s="3" t="s">
        <v>117</v>
      </c>
    </row>
    <row r="2" spans="1:14" ht="15.5">
      <c r="A2" s="3" t="s">
        <v>118</v>
      </c>
    </row>
    <row r="4" spans="1:14" s="5" customFormat="1" ht="13">
      <c r="A4" s="30" t="s">
        <v>271</v>
      </c>
      <c r="B4" s="30"/>
      <c r="C4" s="30"/>
      <c r="D4" s="30"/>
      <c r="E4" s="30"/>
      <c r="F4" s="30"/>
      <c r="G4" s="77"/>
      <c r="H4" s="78"/>
      <c r="I4" s="79"/>
      <c r="J4" s="79"/>
      <c r="K4" s="79"/>
      <c r="L4" s="79"/>
    </row>
    <row r="5" spans="1:14" s="5" customFormat="1" ht="13">
      <c r="A5" s="30" t="s">
        <v>269</v>
      </c>
      <c r="B5" s="30"/>
      <c r="C5" s="30"/>
      <c r="D5" s="30"/>
      <c r="E5" s="30"/>
      <c r="F5" s="30"/>
      <c r="G5" s="77"/>
      <c r="H5" s="78"/>
      <c r="I5" s="79"/>
      <c r="J5" s="79"/>
      <c r="K5" s="79"/>
      <c r="L5" s="79"/>
    </row>
    <row r="6" spans="1:14" ht="13" thickBot="1">
      <c r="A6" s="82" t="s">
        <v>285</v>
      </c>
      <c r="B6" s="1"/>
      <c r="C6" s="1"/>
      <c r="N6" s="81"/>
    </row>
    <row r="7" spans="1:14" ht="39">
      <c r="A7" s="87" t="s">
        <v>119</v>
      </c>
      <c r="B7" s="6" t="s">
        <v>120</v>
      </c>
      <c r="C7" s="7" t="s">
        <v>121</v>
      </c>
      <c r="D7" s="85" t="s">
        <v>122</v>
      </c>
      <c r="E7" s="89"/>
      <c r="F7" s="91"/>
      <c r="G7" s="63" t="s">
        <v>274</v>
      </c>
      <c r="H7" s="64" t="s">
        <v>276</v>
      </c>
      <c r="I7" s="61"/>
      <c r="J7" s="65" t="s">
        <v>278</v>
      </c>
      <c r="K7" s="61"/>
      <c r="L7" s="65" t="s">
        <v>277</v>
      </c>
      <c r="M7" s="80"/>
      <c r="N7" s="81"/>
    </row>
    <row r="8" spans="1:14" ht="13.5" thickBot="1">
      <c r="A8" s="88"/>
      <c r="B8" s="8" t="s">
        <v>123</v>
      </c>
      <c r="C8" s="9" t="s">
        <v>124</v>
      </c>
      <c r="D8" s="10" t="s">
        <v>125</v>
      </c>
      <c r="E8" s="11" t="s">
        <v>126</v>
      </c>
      <c r="F8" s="12" t="s">
        <v>127</v>
      </c>
      <c r="G8" s="70"/>
      <c r="H8" s="71"/>
      <c r="I8" s="66"/>
      <c r="J8" s="73"/>
      <c r="K8" s="66"/>
      <c r="L8" s="73"/>
    </row>
    <row r="9" spans="1:14" ht="14.5">
      <c r="A9" s="13" t="s">
        <v>0</v>
      </c>
      <c r="B9" s="14" t="s">
        <v>129</v>
      </c>
      <c r="C9" s="15" t="s">
        <v>282</v>
      </c>
      <c r="D9" s="16">
        <v>22931</v>
      </c>
      <c r="E9" s="17">
        <v>23046</v>
      </c>
      <c r="F9" s="68">
        <v>23046</v>
      </c>
      <c r="G9" s="19" t="s">
        <v>272</v>
      </c>
      <c r="H9" s="72">
        <v>0.89139999999999997</v>
      </c>
      <c r="J9" s="74">
        <v>-115</v>
      </c>
      <c r="L9" s="74">
        <v>0</v>
      </c>
      <c r="M9" s="76"/>
    </row>
    <row r="10" spans="1:14" ht="14.5">
      <c r="A10" s="13" t="s">
        <v>1</v>
      </c>
      <c r="B10" s="14" t="s">
        <v>130</v>
      </c>
      <c r="C10" s="15" t="s">
        <v>283</v>
      </c>
      <c r="D10" s="16">
        <v>4757</v>
      </c>
      <c r="E10" s="17">
        <v>4667</v>
      </c>
      <c r="F10" s="68">
        <v>4757</v>
      </c>
      <c r="G10" s="19" t="s">
        <v>272</v>
      </c>
      <c r="H10" s="72">
        <v>0.79239999999999999</v>
      </c>
      <c r="J10" s="74">
        <v>0</v>
      </c>
      <c r="L10" s="74">
        <v>-90</v>
      </c>
      <c r="M10" s="76"/>
    </row>
    <row r="11" spans="1:14" ht="14.5">
      <c r="A11" s="13" t="s">
        <v>2</v>
      </c>
      <c r="B11" s="14" t="s">
        <v>131</v>
      </c>
      <c r="C11" s="15" t="s">
        <v>282</v>
      </c>
      <c r="D11" s="16">
        <v>1378</v>
      </c>
      <c r="E11" s="17">
        <v>1410</v>
      </c>
      <c r="F11" s="68">
        <v>1410</v>
      </c>
      <c r="G11" s="19" t="s">
        <v>273</v>
      </c>
      <c r="H11" s="72" t="s">
        <v>275</v>
      </c>
      <c r="J11" s="74">
        <v>-32</v>
      </c>
      <c r="L11" s="74">
        <v>0</v>
      </c>
      <c r="M11" s="76"/>
    </row>
    <row r="12" spans="1:14" ht="14.5">
      <c r="A12" s="13" t="s">
        <v>3</v>
      </c>
      <c r="B12" s="14" t="s">
        <v>132</v>
      </c>
      <c r="C12" s="15" t="s">
        <v>283</v>
      </c>
      <c r="D12" s="16">
        <v>3147</v>
      </c>
      <c r="E12" s="17">
        <v>3069</v>
      </c>
      <c r="F12" s="68">
        <v>3147</v>
      </c>
      <c r="G12" s="19" t="s">
        <v>272</v>
      </c>
      <c r="H12" s="72">
        <v>0.73349999999999993</v>
      </c>
      <c r="J12" s="74">
        <v>0</v>
      </c>
      <c r="L12" s="74">
        <v>-78</v>
      </c>
      <c r="M12" s="76"/>
    </row>
    <row r="13" spans="1:14" ht="14.5">
      <c r="A13" s="13" t="s">
        <v>4</v>
      </c>
      <c r="B13" s="14" t="s">
        <v>133</v>
      </c>
      <c r="C13" s="15" t="s">
        <v>283</v>
      </c>
      <c r="D13" s="16">
        <v>2936</v>
      </c>
      <c r="E13" s="17">
        <v>2906</v>
      </c>
      <c r="F13" s="68">
        <v>2936</v>
      </c>
      <c r="G13" s="19" t="s">
        <v>273</v>
      </c>
      <c r="H13" s="72" t="s">
        <v>275</v>
      </c>
      <c r="J13" s="74">
        <v>0</v>
      </c>
      <c r="L13" s="74">
        <v>-30</v>
      </c>
      <c r="M13" s="76"/>
    </row>
    <row r="14" spans="1:14" ht="14.5">
      <c r="A14" s="13" t="s">
        <v>5</v>
      </c>
      <c r="B14" s="14" t="s">
        <v>134</v>
      </c>
      <c r="C14" s="15" t="s">
        <v>283</v>
      </c>
      <c r="D14" s="16">
        <v>1898</v>
      </c>
      <c r="E14" s="17">
        <v>1869</v>
      </c>
      <c r="F14" s="68">
        <v>1898</v>
      </c>
      <c r="G14" s="19" t="s">
        <v>273</v>
      </c>
      <c r="H14" s="72" t="s">
        <v>275</v>
      </c>
      <c r="J14" s="74">
        <v>0</v>
      </c>
      <c r="L14" s="74">
        <v>-29</v>
      </c>
      <c r="M14" s="76"/>
    </row>
    <row r="15" spans="1:14" ht="14.5">
      <c r="A15" s="13" t="s">
        <v>6</v>
      </c>
      <c r="B15" s="14" t="s">
        <v>135</v>
      </c>
      <c r="C15" s="15" t="s">
        <v>283</v>
      </c>
      <c r="D15" s="16">
        <v>6351</v>
      </c>
      <c r="E15" s="17">
        <v>6238</v>
      </c>
      <c r="F15" s="68">
        <v>6351</v>
      </c>
      <c r="G15" s="19" t="s">
        <v>272</v>
      </c>
      <c r="H15" s="72">
        <v>0.92689999999999995</v>
      </c>
      <c r="J15" s="74">
        <v>0</v>
      </c>
      <c r="L15" s="74">
        <v>-113</v>
      </c>
      <c r="M15" s="76"/>
    </row>
    <row r="16" spans="1:14" ht="14.5">
      <c r="A16" s="13" t="s">
        <v>7</v>
      </c>
      <c r="B16" s="14" t="s">
        <v>136</v>
      </c>
      <c r="C16" s="15" t="s">
        <v>283</v>
      </c>
      <c r="D16" s="16">
        <v>1987</v>
      </c>
      <c r="E16" s="17">
        <v>1890</v>
      </c>
      <c r="F16" s="68">
        <v>1987</v>
      </c>
      <c r="G16" s="19" t="s">
        <v>272</v>
      </c>
      <c r="H16" s="72">
        <v>0.73150000000000004</v>
      </c>
      <c r="J16" s="74">
        <v>0</v>
      </c>
      <c r="L16" s="74">
        <v>-97</v>
      </c>
      <c r="M16" s="76"/>
    </row>
    <row r="17" spans="1:13" ht="14.5">
      <c r="A17" s="13" t="s">
        <v>8</v>
      </c>
      <c r="B17" s="14" t="s">
        <v>137</v>
      </c>
      <c r="C17" s="15" t="s">
        <v>283</v>
      </c>
      <c r="D17" s="16">
        <v>4094</v>
      </c>
      <c r="E17" s="17">
        <v>4026</v>
      </c>
      <c r="F17" s="68">
        <v>4094</v>
      </c>
      <c r="G17" s="19" t="s">
        <v>272</v>
      </c>
      <c r="H17" s="72">
        <v>0.73890000000000011</v>
      </c>
      <c r="J17" s="74">
        <v>0</v>
      </c>
      <c r="L17" s="74">
        <v>-68</v>
      </c>
      <c r="M17" s="76"/>
    </row>
    <row r="18" spans="1:13" ht="14.5">
      <c r="A18" s="19" t="s">
        <v>9</v>
      </c>
      <c r="B18" s="14" t="s">
        <v>138</v>
      </c>
      <c r="C18" s="15" t="s">
        <v>282</v>
      </c>
      <c r="D18" s="16">
        <v>12619</v>
      </c>
      <c r="E18" s="17">
        <v>12851</v>
      </c>
      <c r="F18" s="68">
        <v>12851</v>
      </c>
      <c r="G18" s="19" t="s">
        <v>273</v>
      </c>
      <c r="H18" s="72" t="s">
        <v>275</v>
      </c>
      <c r="J18" s="74">
        <v>-232</v>
      </c>
      <c r="L18" s="74">
        <v>0</v>
      </c>
      <c r="M18" s="76"/>
    </row>
    <row r="19" spans="1:13" ht="14.5">
      <c r="A19" s="19" t="s">
        <v>10</v>
      </c>
      <c r="B19" s="14" t="s">
        <v>139</v>
      </c>
      <c r="C19" s="15" t="s">
        <v>283</v>
      </c>
      <c r="D19" s="16">
        <v>23718</v>
      </c>
      <c r="E19" s="17">
        <v>23708</v>
      </c>
      <c r="F19" s="68">
        <v>23718</v>
      </c>
      <c r="G19" s="19" t="s">
        <v>273</v>
      </c>
      <c r="H19" s="72" t="s">
        <v>275</v>
      </c>
      <c r="J19" s="74">
        <v>0</v>
      </c>
      <c r="L19" s="74">
        <v>-10</v>
      </c>
      <c r="M19" s="76"/>
    </row>
    <row r="20" spans="1:13" ht="14.5">
      <c r="A20" s="19" t="s">
        <v>11</v>
      </c>
      <c r="B20" s="14" t="s">
        <v>140</v>
      </c>
      <c r="C20" s="15" t="s">
        <v>282</v>
      </c>
      <c r="D20" s="16">
        <v>4313</v>
      </c>
      <c r="E20" s="17">
        <v>4331</v>
      </c>
      <c r="F20" s="68">
        <v>4331</v>
      </c>
      <c r="G20" s="19" t="s">
        <v>273</v>
      </c>
      <c r="H20" s="72"/>
      <c r="J20" s="74">
        <v>-18</v>
      </c>
      <c r="L20" s="74">
        <v>0</v>
      </c>
      <c r="M20" s="76"/>
    </row>
    <row r="21" spans="1:13" ht="14.5">
      <c r="A21" s="19" t="s">
        <v>12</v>
      </c>
      <c r="B21" s="14" t="s">
        <v>141</v>
      </c>
      <c r="C21" s="15" t="s">
        <v>283</v>
      </c>
      <c r="D21" s="16">
        <v>11908</v>
      </c>
      <c r="E21" s="17">
        <v>11882</v>
      </c>
      <c r="F21" s="68">
        <v>11908</v>
      </c>
      <c r="G21" s="19" t="s">
        <v>272</v>
      </c>
      <c r="H21" s="72">
        <v>0.75550000000000006</v>
      </c>
      <c r="J21" s="74">
        <v>0</v>
      </c>
      <c r="L21" s="74">
        <v>-26</v>
      </c>
      <c r="M21" s="76"/>
    </row>
    <row r="22" spans="1:13" ht="14.5">
      <c r="A22" s="19" t="s">
        <v>13</v>
      </c>
      <c r="B22" s="14" t="s">
        <v>142</v>
      </c>
      <c r="C22" s="15" t="s">
        <v>282</v>
      </c>
      <c r="D22" s="16">
        <v>33650</v>
      </c>
      <c r="E22" s="17">
        <v>34458</v>
      </c>
      <c r="F22" s="68">
        <v>34458</v>
      </c>
      <c r="G22" s="19" t="s">
        <v>273</v>
      </c>
      <c r="H22" s="72" t="s">
        <v>275</v>
      </c>
      <c r="J22" s="74">
        <v>-808</v>
      </c>
      <c r="L22" s="74">
        <v>0</v>
      </c>
      <c r="M22" s="76"/>
    </row>
    <row r="23" spans="1:13" ht="14.5">
      <c r="A23" s="19" t="s">
        <v>14</v>
      </c>
      <c r="B23" s="14" t="s">
        <v>143</v>
      </c>
      <c r="C23" s="15" t="s">
        <v>282</v>
      </c>
      <c r="D23" s="16">
        <v>5404</v>
      </c>
      <c r="E23" s="17">
        <v>5418</v>
      </c>
      <c r="F23" s="68">
        <v>5418</v>
      </c>
      <c r="G23" s="19" t="s">
        <v>272</v>
      </c>
      <c r="H23" s="72"/>
      <c r="J23" s="74">
        <v>-14</v>
      </c>
      <c r="L23" s="74">
        <v>0</v>
      </c>
      <c r="M23" s="76"/>
    </row>
    <row r="24" spans="1:13" ht="14.5">
      <c r="A24" s="19" t="s">
        <v>15</v>
      </c>
      <c r="B24" s="14" t="s">
        <v>144</v>
      </c>
      <c r="C24" s="15" t="s">
        <v>283</v>
      </c>
      <c r="D24" s="16">
        <v>11231</v>
      </c>
      <c r="E24" s="17">
        <v>11118</v>
      </c>
      <c r="F24" s="68">
        <v>11231</v>
      </c>
      <c r="G24" s="19" t="s">
        <v>272</v>
      </c>
      <c r="H24" s="72">
        <v>0.7702</v>
      </c>
      <c r="J24" s="74">
        <v>0</v>
      </c>
      <c r="L24" s="74">
        <v>-113</v>
      </c>
      <c r="M24" s="76"/>
    </row>
    <row r="25" spans="1:13" ht="14.5">
      <c r="A25" s="19" t="s">
        <v>16</v>
      </c>
      <c r="B25" s="14" t="s">
        <v>145</v>
      </c>
      <c r="C25" s="15" t="s">
        <v>282</v>
      </c>
      <c r="D25" s="16">
        <v>1867</v>
      </c>
      <c r="E25" s="17">
        <v>1888</v>
      </c>
      <c r="F25" s="68">
        <v>1888</v>
      </c>
      <c r="G25" s="19" t="s">
        <v>272</v>
      </c>
      <c r="H25" s="72">
        <v>0.83279999999999998</v>
      </c>
      <c r="J25" s="74">
        <v>-21</v>
      </c>
      <c r="L25" s="74">
        <v>0</v>
      </c>
      <c r="M25" s="76"/>
    </row>
    <row r="26" spans="1:13" ht="14.5">
      <c r="A26" s="19" t="s">
        <v>17</v>
      </c>
      <c r="B26" s="14" t="s">
        <v>146</v>
      </c>
      <c r="C26" s="15" t="s">
        <v>283</v>
      </c>
      <c r="D26" s="16">
        <v>8091</v>
      </c>
      <c r="E26" s="17">
        <v>8076</v>
      </c>
      <c r="F26" s="68">
        <v>8091</v>
      </c>
      <c r="G26" s="19" t="s">
        <v>273</v>
      </c>
      <c r="H26" s="72" t="s">
        <v>275</v>
      </c>
      <c r="J26" s="74">
        <v>0</v>
      </c>
      <c r="L26" s="74">
        <v>-15</v>
      </c>
      <c r="M26" s="76"/>
    </row>
    <row r="27" spans="1:13" ht="14.5">
      <c r="A27" s="19" t="s">
        <v>18</v>
      </c>
      <c r="B27" s="14" t="s">
        <v>147</v>
      </c>
      <c r="C27" s="15" t="s">
        <v>283</v>
      </c>
      <c r="D27" s="16">
        <v>2356</v>
      </c>
      <c r="E27" s="17">
        <v>2265</v>
      </c>
      <c r="F27" s="68">
        <v>2356</v>
      </c>
      <c r="G27" s="19" t="s">
        <v>272</v>
      </c>
      <c r="H27" s="72">
        <v>0.78129999999999999</v>
      </c>
      <c r="J27" s="74">
        <v>0</v>
      </c>
      <c r="L27" s="74">
        <v>-91</v>
      </c>
      <c r="M27" s="76"/>
    </row>
    <row r="28" spans="1:13" ht="14.5">
      <c r="A28" s="19" t="s">
        <v>19</v>
      </c>
      <c r="B28" s="14" t="s">
        <v>148</v>
      </c>
      <c r="C28" s="15" t="s">
        <v>283</v>
      </c>
      <c r="D28" s="16">
        <v>15747</v>
      </c>
      <c r="E28" s="17">
        <v>15741</v>
      </c>
      <c r="F28" s="68">
        <v>15747</v>
      </c>
      <c r="G28" s="19" t="s">
        <v>273</v>
      </c>
      <c r="H28" s="72" t="s">
        <v>275</v>
      </c>
      <c r="J28" s="74">
        <v>0</v>
      </c>
      <c r="L28" s="74">
        <v>-6</v>
      </c>
      <c r="M28" s="76"/>
    </row>
    <row r="29" spans="1:13" ht="14.5">
      <c r="A29" s="19" t="s">
        <v>20</v>
      </c>
      <c r="B29" s="14" t="s">
        <v>149</v>
      </c>
      <c r="C29" s="15" t="s">
        <v>283</v>
      </c>
      <c r="D29" s="16">
        <v>4120</v>
      </c>
      <c r="E29" s="17">
        <v>4080</v>
      </c>
      <c r="F29" s="68">
        <v>4120</v>
      </c>
      <c r="G29" s="19" t="s">
        <v>273</v>
      </c>
      <c r="H29" s="72"/>
      <c r="J29" s="74">
        <v>0</v>
      </c>
      <c r="L29" s="74">
        <v>-40</v>
      </c>
      <c r="M29" s="76"/>
    </row>
    <row r="30" spans="1:13" ht="14.5">
      <c r="A30" s="19" t="s">
        <v>21</v>
      </c>
      <c r="B30" s="14" t="s">
        <v>150</v>
      </c>
      <c r="C30" s="15" t="s">
        <v>283</v>
      </c>
      <c r="D30" s="16">
        <v>2929</v>
      </c>
      <c r="E30" s="17">
        <v>2915</v>
      </c>
      <c r="F30" s="68">
        <v>2929</v>
      </c>
      <c r="G30" s="19" t="s">
        <v>273</v>
      </c>
      <c r="H30" s="72"/>
      <c r="J30" s="74">
        <v>0</v>
      </c>
      <c r="L30" s="74">
        <v>-14</v>
      </c>
      <c r="M30" s="76"/>
    </row>
    <row r="31" spans="1:13" ht="14.5">
      <c r="A31" s="19" t="s">
        <v>22</v>
      </c>
      <c r="B31" s="14" t="s">
        <v>151</v>
      </c>
      <c r="C31" s="15" t="s">
        <v>282</v>
      </c>
      <c r="D31" s="16">
        <v>8978</v>
      </c>
      <c r="E31" s="17">
        <v>9071</v>
      </c>
      <c r="F31" s="68">
        <v>9071</v>
      </c>
      <c r="G31" s="19" t="s">
        <v>273</v>
      </c>
      <c r="H31" s="72" t="s">
        <v>275</v>
      </c>
      <c r="J31" s="74">
        <v>-93</v>
      </c>
      <c r="L31" s="74">
        <v>0</v>
      </c>
      <c r="M31" s="76"/>
    </row>
    <row r="32" spans="1:13" ht="14.5">
      <c r="A32" s="19" t="s">
        <v>23</v>
      </c>
      <c r="B32" s="14" t="s">
        <v>152</v>
      </c>
      <c r="C32" s="15" t="s">
        <v>283</v>
      </c>
      <c r="D32" s="16">
        <v>3102</v>
      </c>
      <c r="E32" s="17">
        <v>3024</v>
      </c>
      <c r="F32" s="68">
        <v>3102</v>
      </c>
      <c r="G32" s="19" t="s">
        <v>272</v>
      </c>
      <c r="H32" s="72">
        <v>0.92839999999999989</v>
      </c>
      <c r="J32" s="74">
        <v>0</v>
      </c>
      <c r="L32" s="74">
        <v>-78</v>
      </c>
      <c r="M32" s="76"/>
    </row>
    <row r="33" spans="1:13" ht="14.5">
      <c r="A33" s="19" t="s">
        <v>24</v>
      </c>
      <c r="B33" s="14" t="s">
        <v>153</v>
      </c>
      <c r="C33" s="15" t="s">
        <v>283</v>
      </c>
      <c r="D33" s="16">
        <v>1880</v>
      </c>
      <c r="E33" s="17">
        <v>1840</v>
      </c>
      <c r="F33" s="68">
        <v>1880</v>
      </c>
      <c r="G33" s="19" t="s">
        <v>272</v>
      </c>
      <c r="H33" s="72">
        <v>0.88009999999999999</v>
      </c>
      <c r="J33" s="74">
        <v>0</v>
      </c>
      <c r="L33" s="74">
        <v>-40</v>
      </c>
      <c r="M33" s="76"/>
    </row>
    <row r="34" spans="1:13" ht="14.5">
      <c r="A34" s="19" t="s">
        <v>25</v>
      </c>
      <c r="B34" s="14" t="s">
        <v>154</v>
      </c>
      <c r="C34" s="15" t="s">
        <v>283</v>
      </c>
      <c r="D34" s="16">
        <v>1287</v>
      </c>
      <c r="E34" s="17">
        <v>1266</v>
      </c>
      <c r="F34" s="68">
        <v>1287</v>
      </c>
      <c r="G34" s="19" t="s">
        <v>273</v>
      </c>
      <c r="H34" s="72" t="s">
        <v>275</v>
      </c>
      <c r="J34" s="74">
        <v>0</v>
      </c>
      <c r="L34" s="74">
        <v>-21</v>
      </c>
      <c r="M34" s="76"/>
    </row>
    <row r="35" spans="1:13" ht="14.5">
      <c r="A35" s="19" t="s">
        <v>26</v>
      </c>
      <c r="B35" s="14" t="s">
        <v>155</v>
      </c>
      <c r="C35" s="15" t="s">
        <v>283</v>
      </c>
      <c r="D35" s="16">
        <v>14134</v>
      </c>
      <c r="E35" s="17">
        <v>14029</v>
      </c>
      <c r="F35" s="68">
        <v>14134</v>
      </c>
      <c r="G35" s="19" t="s">
        <v>272</v>
      </c>
      <c r="H35" s="72">
        <v>0.81</v>
      </c>
      <c r="J35" s="74">
        <v>0</v>
      </c>
      <c r="L35" s="74">
        <v>-105</v>
      </c>
      <c r="M35" s="76"/>
    </row>
    <row r="36" spans="1:13" ht="14.5">
      <c r="A36" s="19" t="s">
        <v>27</v>
      </c>
      <c r="B36" s="14" t="s">
        <v>156</v>
      </c>
      <c r="C36" s="15" t="s">
        <v>283</v>
      </c>
      <c r="D36" s="16">
        <v>5395</v>
      </c>
      <c r="E36" s="17">
        <v>5341</v>
      </c>
      <c r="F36" s="68">
        <v>5395</v>
      </c>
      <c r="G36" s="19" t="s">
        <v>272</v>
      </c>
      <c r="H36" s="72">
        <v>0.64989999999999992</v>
      </c>
      <c r="J36" s="74">
        <v>0</v>
      </c>
      <c r="L36" s="74">
        <v>-54</v>
      </c>
      <c r="M36" s="76"/>
    </row>
    <row r="37" spans="1:13" ht="14.5">
      <c r="A37" s="19" t="s">
        <v>28</v>
      </c>
      <c r="B37" s="14" t="s">
        <v>157</v>
      </c>
      <c r="C37" s="15" t="s">
        <v>283</v>
      </c>
      <c r="D37" s="16">
        <v>2192</v>
      </c>
      <c r="E37" s="17">
        <v>2140</v>
      </c>
      <c r="F37" s="68">
        <v>2192</v>
      </c>
      <c r="G37" s="19" t="s">
        <v>272</v>
      </c>
      <c r="H37" s="72">
        <v>0.64989999999999992</v>
      </c>
      <c r="J37" s="74">
        <v>0</v>
      </c>
      <c r="L37" s="74">
        <v>-52</v>
      </c>
      <c r="M37" s="76"/>
    </row>
    <row r="38" spans="1:13" ht="14.5">
      <c r="A38" s="19" t="s">
        <v>29</v>
      </c>
      <c r="B38" s="14" t="s">
        <v>158</v>
      </c>
      <c r="C38" s="15" t="s">
        <v>283</v>
      </c>
      <c r="D38" s="16">
        <v>13295</v>
      </c>
      <c r="E38" s="17">
        <v>13198</v>
      </c>
      <c r="F38" s="68">
        <v>13295</v>
      </c>
      <c r="G38" s="19" t="s">
        <v>272</v>
      </c>
      <c r="H38" s="72">
        <v>0.93069999999999986</v>
      </c>
      <c r="J38" s="74">
        <v>0</v>
      </c>
      <c r="L38" s="74">
        <v>-97</v>
      </c>
      <c r="M38" s="76"/>
    </row>
    <row r="39" spans="1:13" ht="14.5">
      <c r="A39" s="19" t="s">
        <v>30</v>
      </c>
      <c r="B39" s="14" t="s">
        <v>159</v>
      </c>
      <c r="C39" s="15" t="s">
        <v>282</v>
      </c>
      <c r="D39" s="16">
        <v>50099</v>
      </c>
      <c r="E39" s="17">
        <v>50341</v>
      </c>
      <c r="F39" s="68">
        <v>50341</v>
      </c>
      <c r="G39" s="19" t="s">
        <v>272</v>
      </c>
      <c r="H39" s="72">
        <v>0.8619</v>
      </c>
      <c r="J39" s="74">
        <v>-242</v>
      </c>
      <c r="L39" s="74">
        <v>0</v>
      </c>
      <c r="M39" s="76"/>
    </row>
    <row r="40" spans="1:13" ht="14.5">
      <c r="A40" s="19" t="s">
        <v>31</v>
      </c>
      <c r="B40" s="14" t="s">
        <v>160</v>
      </c>
      <c r="C40" s="15" t="s">
        <v>282</v>
      </c>
      <c r="D40" s="16">
        <v>4203</v>
      </c>
      <c r="E40" s="17">
        <v>4332</v>
      </c>
      <c r="F40" s="68">
        <v>4332</v>
      </c>
      <c r="G40" s="19" t="s">
        <v>273</v>
      </c>
      <c r="H40" s="72" t="s">
        <v>275</v>
      </c>
      <c r="J40" s="74">
        <v>-129</v>
      </c>
      <c r="L40" s="74">
        <v>0</v>
      </c>
      <c r="M40" s="76"/>
    </row>
    <row r="41" spans="1:13" ht="14.5">
      <c r="A41" s="19" t="s">
        <v>32</v>
      </c>
      <c r="B41" s="14" t="s">
        <v>161</v>
      </c>
      <c r="C41" s="15" t="s">
        <v>282</v>
      </c>
      <c r="D41" s="16">
        <v>5281</v>
      </c>
      <c r="E41" s="17">
        <v>5296</v>
      </c>
      <c r="F41" s="68">
        <v>5296</v>
      </c>
      <c r="G41" s="19" t="s">
        <v>273</v>
      </c>
      <c r="H41" s="72" t="s">
        <v>275</v>
      </c>
      <c r="J41" s="74">
        <v>-15</v>
      </c>
      <c r="L41" s="74">
        <v>0</v>
      </c>
      <c r="M41" s="76"/>
    </row>
    <row r="42" spans="1:13" ht="14.5">
      <c r="A42" s="19" t="s">
        <v>33</v>
      </c>
      <c r="B42" s="14" t="s">
        <v>162</v>
      </c>
      <c r="C42" s="15" t="s">
        <v>283</v>
      </c>
      <c r="D42" s="16">
        <v>18603</v>
      </c>
      <c r="E42" s="17">
        <v>18475</v>
      </c>
      <c r="F42" s="68">
        <v>18603</v>
      </c>
      <c r="G42" s="19" t="s">
        <v>272</v>
      </c>
      <c r="H42" s="72">
        <v>0.85670000000000002</v>
      </c>
      <c r="J42" s="74">
        <v>0</v>
      </c>
      <c r="L42" s="74">
        <v>-128</v>
      </c>
      <c r="M42" s="76"/>
    </row>
    <row r="43" spans="1:13" ht="14.5">
      <c r="A43" s="19" t="s">
        <v>34</v>
      </c>
      <c r="B43" s="14" t="s">
        <v>163</v>
      </c>
      <c r="C43" s="15" t="s">
        <v>283</v>
      </c>
      <c r="D43" s="16">
        <v>3058</v>
      </c>
      <c r="E43" s="17">
        <v>3044</v>
      </c>
      <c r="F43" s="68">
        <v>3058</v>
      </c>
      <c r="G43" s="19" t="s">
        <v>272</v>
      </c>
      <c r="H43" s="72">
        <v>0.85670000000000002</v>
      </c>
      <c r="J43" s="74">
        <v>0</v>
      </c>
      <c r="L43" s="74">
        <v>-14</v>
      </c>
      <c r="M43" s="76"/>
    </row>
    <row r="44" spans="1:13" ht="14.5">
      <c r="A44" s="19" t="s">
        <v>35</v>
      </c>
      <c r="B44" s="14" t="s">
        <v>164</v>
      </c>
      <c r="C44" s="15" t="s">
        <v>283</v>
      </c>
      <c r="D44" s="16">
        <v>2271</v>
      </c>
      <c r="E44" s="17">
        <v>2253</v>
      </c>
      <c r="F44" s="68">
        <v>2271</v>
      </c>
      <c r="G44" s="19" t="s">
        <v>272</v>
      </c>
      <c r="H44" s="72">
        <v>0.85670000000000002</v>
      </c>
      <c r="J44" s="74">
        <v>0</v>
      </c>
      <c r="L44" s="74">
        <v>-18</v>
      </c>
      <c r="M44" s="76"/>
    </row>
    <row r="45" spans="1:13" ht="14.5">
      <c r="A45" s="19" t="s">
        <v>36</v>
      </c>
      <c r="B45" s="14" t="s">
        <v>165</v>
      </c>
      <c r="C45" s="15" t="s">
        <v>283</v>
      </c>
      <c r="D45" s="16">
        <v>6102</v>
      </c>
      <c r="E45" s="17">
        <v>6025</v>
      </c>
      <c r="F45" s="68">
        <v>6102</v>
      </c>
      <c r="G45" s="19" t="s">
        <v>273</v>
      </c>
      <c r="H45" s="72" t="s">
        <v>275</v>
      </c>
      <c r="J45" s="74">
        <v>0</v>
      </c>
      <c r="L45" s="74">
        <v>-77</v>
      </c>
      <c r="M45" s="76"/>
    </row>
    <row r="46" spans="1:13" ht="14.5">
      <c r="A46" s="19" t="s">
        <v>37</v>
      </c>
      <c r="B46" s="14" t="s">
        <v>166</v>
      </c>
      <c r="C46" s="15" t="s">
        <v>283</v>
      </c>
      <c r="D46" s="16">
        <v>9656</v>
      </c>
      <c r="E46" s="17">
        <v>9655</v>
      </c>
      <c r="F46" s="68">
        <v>9656</v>
      </c>
      <c r="G46" s="19" t="s">
        <v>272</v>
      </c>
      <c r="H46" s="72">
        <v>0.68100000000000005</v>
      </c>
      <c r="J46" s="74">
        <v>0</v>
      </c>
      <c r="L46" s="74">
        <v>-1</v>
      </c>
      <c r="M46" s="76"/>
    </row>
    <row r="47" spans="1:13" ht="14.5">
      <c r="A47" s="19" t="s">
        <v>38</v>
      </c>
      <c r="B47" s="14" t="s">
        <v>167</v>
      </c>
      <c r="C47" s="15" t="s">
        <v>282</v>
      </c>
      <c r="D47" s="16">
        <v>32920</v>
      </c>
      <c r="E47" s="17">
        <v>33648</v>
      </c>
      <c r="F47" s="68">
        <v>33648</v>
      </c>
      <c r="G47" s="19" t="s">
        <v>273</v>
      </c>
      <c r="H47" s="72" t="s">
        <v>275</v>
      </c>
      <c r="J47" s="74">
        <v>-728</v>
      </c>
      <c r="L47" s="74">
        <v>0</v>
      </c>
      <c r="M47" s="76"/>
    </row>
    <row r="48" spans="1:13" ht="14.5">
      <c r="A48" s="19" t="s">
        <v>39</v>
      </c>
      <c r="B48" s="14" t="s">
        <v>168</v>
      </c>
      <c r="C48" s="15" t="s">
        <v>283</v>
      </c>
      <c r="D48" s="16">
        <v>5621</v>
      </c>
      <c r="E48" s="17">
        <v>5497</v>
      </c>
      <c r="F48" s="68">
        <v>5621</v>
      </c>
      <c r="G48" s="19" t="s">
        <v>272</v>
      </c>
      <c r="H48" s="72">
        <v>0.67899999999999994</v>
      </c>
      <c r="J48" s="74">
        <v>0</v>
      </c>
      <c r="L48" s="74">
        <v>-124</v>
      </c>
      <c r="M48" s="76"/>
    </row>
    <row r="49" spans="1:13" ht="14.5">
      <c r="A49" s="19" t="s">
        <v>40</v>
      </c>
      <c r="B49" s="14" t="s">
        <v>169</v>
      </c>
      <c r="C49" s="15" t="s">
        <v>283</v>
      </c>
      <c r="D49" s="16">
        <v>53777</v>
      </c>
      <c r="E49" s="17">
        <v>53741</v>
      </c>
      <c r="F49" s="68">
        <v>53777</v>
      </c>
      <c r="G49" s="19" t="s">
        <v>273</v>
      </c>
      <c r="H49" s="72" t="s">
        <v>275</v>
      </c>
      <c r="J49" s="74">
        <v>0</v>
      </c>
      <c r="L49" s="74">
        <v>-36</v>
      </c>
      <c r="M49" s="76"/>
    </row>
    <row r="50" spans="1:13" ht="14.5">
      <c r="A50" s="19" t="s">
        <v>41</v>
      </c>
      <c r="B50" s="14" t="s">
        <v>170</v>
      </c>
      <c r="C50" s="15" t="s">
        <v>283</v>
      </c>
      <c r="D50" s="16">
        <v>8059</v>
      </c>
      <c r="E50" s="17">
        <v>8044</v>
      </c>
      <c r="F50" s="68">
        <v>8059</v>
      </c>
      <c r="G50" s="19" t="s">
        <v>272</v>
      </c>
      <c r="H50" s="72">
        <v>0.77710000000000001</v>
      </c>
      <c r="J50" s="74">
        <v>0</v>
      </c>
      <c r="L50" s="74">
        <v>-15</v>
      </c>
      <c r="M50" s="76"/>
    </row>
    <row r="51" spans="1:13" ht="14.5">
      <c r="A51" s="19" t="s">
        <v>42</v>
      </c>
      <c r="B51" s="14" t="s">
        <v>171</v>
      </c>
      <c r="C51" s="15" t="s">
        <v>282</v>
      </c>
      <c r="D51" s="16">
        <v>30877</v>
      </c>
      <c r="E51" s="17">
        <v>30975</v>
      </c>
      <c r="F51" s="68">
        <v>30975</v>
      </c>
      <c r="G51" s="19" t="s">
        <v>272</v>
      </c>
      <c r="H51" s="72">
        <v>0.9413999999999999</v>
      </c>
      <c r="J51" s="74">
        <v>-98</v>
      </c>
      <c r="L51" s="74">
        <v>0</v>
      </c>
      <c r="M51" s="76"/>
    </row>
    <row r="52" spans="1:13" ht="14.5">
      <c r="A52" s="19" t="s">
        <v>43</v>
      </c>
      <c r="B52" s="14" t="s">
        <v>172</v>
      </c>
      <c r="C52" s="15" t="s">
        <v>283</v>
      </c>
      <c r="D52" s="16">
        <v>1595</v>
      </c>
      <c r="E52" s="17">
        <v>1560</v>
      </c>
      <c r="F52" s="68">
        <v>1595</v>
      </c>
      <c r="G52" s="19" t="s">
        <v>272</v>
      </c>
      <c r="H52" s="72">
        <v>0.73039999999999994</v>
      </c>
      <c r="J52" s="74">
        <v>0</v>
      </c>
      <c r="L52" s="74">
        <v>-35</v>
      </c>
      <c r="M52" s="76"/>
    </row>
    <row r="53" spans="1:13" ht="14.5">
      <c r="A53" s="19" t="s">
        <v>44</v>
      </c>
      <c r="B53" s="14" t="s">
        <v>173</v>
      </c>
      <c r="C53" s="15" t="s">
        <v>283</v>
      </c>
      <c r="D53" s="16">
        <v>1140</v>
      </c>
      <c r="E53" s="17">
        <v>1112</v>
      </c>
      <c r="F53" s="68">
        <v>1140</v>
      </c>
      <c r="G53" s="19" t="s">
        <v>272</v>
      </c>
      <c r="H53" s="72">
        <v>0.92859999999999998</v>
      </c>
      <c r="J53" s="74">
        <v>0</v>
      </c>
      <c r="L53" s="74">
        <v>-28</v>
      </c>
      <c r="M53" s="76"/>
    </row>
    <row r="54" spans="1:13" ht="14.5">
      <c r="A54" s="19" t="s">
        <v>45</v>
      </c>
      <c r="B54" s="14" t="s">
        <v>174</v>
      </c>
      <c r="C54" s="15" t="s">
        <v>283</v>
      </c>
      <c r="D54" s="16">
        <v>7231</v>
      </c>
      <c r="E54" s="17">
        <v>7113</v>
      </c>
      <c r="F54" s="68">
        <v>7231</v>
      </c>
      <c r="G54" s="19" t="s">
        <v>272</v>
      </c>
      <c r="H54" s="72">
        <v>0.71350000000000002</v>
      </c>
      <c r="J54" s="74">
        <v>0</v>
      </c>
      <c r="L54" s="74">
        <v>-118</v>
      </c>
      <c r="M54" s="76"/>
    </row>
    <row r="55" spans="1:13" ht="14.5">
      <c r="A55" s="19" t="s">
        <v>46</v>
      </c>
      <c r="B55" s="14" t="s">
        <v>175</v>
      </c>
      <c r="C55" s="15" t="s">
        <v>283</v>
      </c>
      <c r="D55" s="16">
        <v>2881</v>
      </c>
      <c r="E55" s="17">
        <v>2837</v>
      </c>
      <c r="F55" s="68">
        <v>2881</v>
      </c>
      <c r="G55" s="19" t="s">
        <v>272</v>
      </c>
      <c r="H55" s="72">
        <v>0.61959999999999993</v>
      </c>
      <c r="J55" s="74">
        <v>0</v>
      </c>
      <c r="L55" s="74">
        <v>-44</v>
      </c>
      <c r="M55" s="76"/>
    </row>
    <row r="56" spans="1:13" ht="14.5">
      <c r="A56" s="19" t="s">
        <v>47</v>
      </c>
      <c r="B56" s="14" t="s">
        <v>176</v>
      </c>
      <c r="C56" s="15" t="s">
        <v>282</v>
      </c>
      <c r="D56" s="16">
        <v>71277</v>
      </c>
      <c r="E56" s="17">
        <v>71331</v>
      </c>
      <c r="F56" s="68">
        <v>71331</v>
      </c>
      <c r="G56" s="19" t="s">
        <v>273</v>
      </c>
      <c r="H56" s="72" t="s">
        <v>275</v>
      </c>
      <c r="J56" s="74">
        <v>-54</v>
      </c>
      <c r="L56" s="74">
        <v>0</v>
      </c>
      <c r="M56" s="76"/>
    </row>
    <row r="57" spans="1:13" ht="14.5">
      <c r="A57" s="19" t="s">
        <v>48</v>
      </c>
      <c r="B57" s="14" t="s">
        <v>177</v>
      </c>
      <c r="C57" s="15" t="s">
        <v>283</v>
      </c>
      <c r="D57" s="16">
        <v>2194</v>
      </c>
      <c r="E57" s="17">
        <v>2132</v>
      </c>
      <c r="F57" s="68">
        <v>2194</v>
      </c>
      <c r="G57" s="19" t="s">
        <v>272</v>
      </c>
      <c r="H57" s="72">
        <v>0.75270000000000004</v>
      </c>
      <c r="J57" s="74">
        <v>0</v>
      </c>
      <c r="L57" s="74">
        <v>-62</v>
      </c>
      <c r="M57" s="76"/>
    </row>
    <row r="58" spans="1:13" ht="14.5">
      <c r="A58" s="19" t="s">
        <v>49</v>
      </c>
      <c r="B58" s="14" t="s">
        <v>178</v>
      </c>
      <c r="C58" s="15" t="s">
        <v>283</v>
      </c>
      <c r="D58" s="16">
        <v>2764</v>
      </c>
      <c r="E58" s="17">
        <v>2712</v>
      </c>
      <c r="F58" s="68">
        <v>2764</v>
      </c>
      <c r="G58" s="19" t="s">
        <v>272</v>
      </c>
      <c r="H58" s="72">
        <v>0.75270000000000004</v>
      </c>
      <c r="J58" s="74">
        <v>0</v>
      </c>
      <c r="L58" s="74">
        <v>-52</v>
      </c>
      <c r="M58" s="76"/>
    </row>
    <row r="59" spans="1:13" ht="14.5">
      <c r="A59" s="19" t="s">
        <v>50</v>
      </c>
      <c r="B59" s="14" t="s">
        <v>179</v>
      </c>
      <c r="C59" s="15" t="s">
        <v>283</v>
      </c>
      <c r="D59" s="16">
        <v>755</v>
      </c>
      <c r="E59" s="17">
        <v>697</v>
      </c>
      <c r="F59" s="68">
        <v>755</v>
      </c>
      <c r="G59" s="19" t="s">
        <v>272</v>
      </c>
      <c r="H59" s="72">
        <v>0.75270000000000004</v>
      </c>
      <c r="J59" s="74">
        <v>0</v>
      </c>
      <c r="L59" s="74">
        <v>-58</v>
      </c>
      <c r="M59" s="76"/>
    </row>
    <row r="60" spans="1:13" ht="14.5">
      <c r="A60" s="19" t="s">
        <v>51</v>
      </c>
      <c r="B60" s="14" t="s">
        <v>180</v>
      </c>
      <c r="C60" s="15" t="s">
        <v>282</v>
      </c>
      <c r="D60" s="16">
        <v>20208</v>
      </c>
      <c r="E60" s="17">
        <v>20688</v>
      </c>
      <c r="F60" s="68">
        <v>20688</v>
      </c>
      <c r="G60" s="19" t="s">
        <v>272</v>
      </c>
      <c r="H60" s="72">
        <v>0.69309999999999994</v>
      </c>
      <c r="J60" s="74">
        <v>-480</v>
      </c>
      <c r="L60" s="74">
        <v>0</v>
      </c>
      <c r="M60" s="76"/>
    </row>
    <row r="61" spans="1:13" ht="14.5">
      <c r="A61" s="19" t="s">
        <v>52</v>
      </c>
      <c r="B61" s="14" t="s">
        <v>181</v>
      </c>
      <c r="C61" s="15" t="s">
        <v>282</v>
      </c>
      <c r="D61" s="16">
        <v>7117</v>
      </c>
      <c r="E61" s="17">
        <v>7143</v>
      </c>
      <c r="F61" s="68">
        <v>7143</v>
      </c>
      <c r="G61" s="19" t="s">
        <v>273</v>
      </c>
      <c r="H61" s="72" t="s">
        <v>275</v>
      </c>
      <c r="J61" s="74">
        <v>-26</v>
      </c>
      <c r="L61" s="74">
        <v>0</v>
      </c>
      <c r="M61" s="76"/>
    </row>
    <row r="62" spans="1:13" ht="14.5">
      <c r="A62" s="19" t="s">
        <v>53</v>
      </c>
      <c r="B62" s="14" t="s">
        <v>182</v>
      </c>
      <c r="C62" s="15" t="s">
        <v>282</v>
      </c>
      <c r="D62" s="16">
        <v>13409</v>
      </c>
      <c r="E62" s="17">
        <v>13463</v>
      </c>
      <c r="F62" s="68">
        <v>13463</v>
      </c>
      <c r="G62" s="19" t="s">
        <v>273</v>
      </c>
      <c r="H62" s="72" t="s">
        <v>275</v>
      </c>
      <c r="J62" s="74">
        <v>-54</v>
      </c>
      <c r="L62" s="74">
        <v>0</v>
      </c>
      <c r="M62" s="76"/>
    </row>
    <row r="63" spans="1:13" ht="14.5">
      <c r="A63" s="19" t="s">
        <v>54</v>
      </c>
      <c r="B63" s="14" t="s">
        <v>183</v>
      </c>
      <c r="C63" s="15" t="s">
        <v>283</v>
      </c>
      <c r="D63" s="16">
        <v>2646</v>
      </c>
      <c r="E63" s="17">
        <v>2562</v>
      </c>
      <c r="F63" s="68">
        <v>2646</v>
      </c>
      <c r="G63" s="19" t="s">
        <v>272</v>
      </c>
      <c r="H63" s="72">
        <v>0.73080000000000012</v>
      </c>
      <c r="J63" s="74">
        <v>0</v>
      </c>
      <c r="L63" s="74">
        <v>-84</v>
      </c>
      <c r="M63" s="76"/>
    </row>
    <row r="64" spans="1:13" ht="14.5">
      <c r="A64" s="19" t="s">
        <v>55</v>
      </c>
      <c r="B64" s="14" t="s">
        <v>184</v>
      </c>
      <c r="C64" s="15" t="s">
        <v>282</v>
      </c>
      <c r="D64" s="16">
        <v>8818</v>
      </c>
      <c r="E64" s="17">
        <v>9041</v>
      </c>
      <c r="F64" s="68">
        <v>9041</v>
      </c>
      <c r="G64" s="19" t="s">
        <v>272</v>
      </c>
      <c r="H64" s="72">
        <v>0.61229999999999996</v>
      </c>
      <c r="J64" s="74">
        <v>-223</v>
      </c>
      <c r="L64" s="74">
        <v>0</v>
      </c>
      <c r="M64" s="76"/>
    </row>
    <row r="65" spans="1:13" ht="14.5">
      <c r="A65" s="19" t="s">
        <v>56</v>
      </c>
      <c r="B65" s="14" t="s">
        <v>185</v>
      </c>
      <c r="C65" s="15" t="s">
        <v>283</v>
      </c>
      <c r="D65" s="16">
        <v>541</v>
      </c>
      <c r="E65" s="17">
        <v>505</v>
      </c>
      <c r="F65" s="68">
        <v>541</v>
      </c>
      <c r="G65" s="19" t="s">
        <v>273</v>
      </c>
      <c r="H65" s="72" t="s">
        <v>275</v>
      </c>
      <c r="J65" s="74">
        <v>0</v>
      </c>
      <c r="L65" s="74">
        <v>-36</v>
      </c>
      <c r="M65" s="76"/>
    </row>
    <row r="66" spans="1:13" ht="14.5">
      <c r="A66" s="19" t="s">
        <v>57</v>
      </c>
      <c r="B66" s="14" t="s">
        <v>186</v>
      </c>
      <c r="C66" s="15" t="s">
        <v>282</v>
      </c>
      <c r="D66" s="16">
        <v>20425</v>
      </c>
      <c r="E66" s="17">
        <v>20685</v>
      </c>
      <c r="F66" s="68">
        <v>20685</v>
      </c>
      <c r="G66" s="19" t="s">
        <v>273</v>
      </c>
      <c r="H66" s="72" t="s">
        <v>275</v>
      </c>
      <c r="J66" s="74">
        <v>-260</v>
      </c>
      <c r="L66" s="74">
        <v>0</v>
      </c>
      <c r="M66" s="76"/>
    </row>
    <row r="67" spans="1:13" ht="14.5">
      <c r="A67" s="19" t="s">
        <v>58</v>
      </c>
      <c r="B67" s="14" t="s">
        <v>187</v>
      </c>
      <c r="C67" s="15" t="s">
        <v>282</v>
      </c>
      <c r="D67" s="16">
        <v>6009</v>
      </c>
      <c r="E67" s="17">
        <v>6094</v>
      </c>
      <c r="F67" s="68">
        <v>6094</v>
      </c>
      <c r="G67" s="19" t="s">
        <v>273</v>
      </c>
      <c r="H67" s="72"/>
      <c r="J67" s="74">
        <v>-85</v>
      </c>
      <c r="L67" s="74">
        <v>0</v>
      </c>
      <c r="M67" s="76"/>
    </row>
    <row r="68" spans="1:13" ht="14.5">
      <c r="A68" s="19" t="s">
        <v>59</v>
      </c>
      <c r="B68" s="14" t="s">
        <v>188</v>
      </c>
      <c r="C68" s="15" t="s">
        <v>282</v>
      </c>
      <c r="D68" s="16">
        <v>3599</v>
      </c>
      <c r="E68" s="17">
        <v>3613</v>
      </c>
      <c r="F68" s="68">
        <v>3613</v>
      </c>
      <c r="G68" s="19" t="s">
        <v>273</v>
      </c>
      <c r="H68" s="72" t="s">
        <v>275</v>
      </c>
      <c r="J68" s="74">
        <v>-14</v>
      </c>
      <c r="L68" s="74">
        <v>0</v>
      </c>
      <c r="M68" s="76"/>
    </row>
    <row r="69" spans="1:13" ht="14.5">
      <c r="A69" s="19" t="s">
        <v>60</v>
      </c>
      <c r="B69" s="14" t="s">
        <v>189</v>
      </c>
      <c r="C69" s="15" t="s">
        <v>282</v>
      </c>
      <c r="D69" s="16">
        <v>36980</v>
      </c>
      <c r="E69" s="17">
        <v>37837</v>
      </c>
      <c r="F69" s="68">
        <v>37837</v>
      </c>
      <c r="G69" s="19" t="s">
        <v>272</v>
      </c>
      <c r="H69" s="72">
        <v>0.77899999999999991</v>
      </c>
      <c r="J69" s="74">
        <v>-857</v>
      </c>
      <c r="L69" s="74">
        <v>0</v>
      </c>
      <c r="M69" s="76"/>
    </row>
    <row r="70" spans="1:13" ht="14.5">
      <c r="A70" s="19" t="s">
        <v>61</v>
      </c>
      <c r="B70" s="14" t="s">
        <v>190</v>
      </c>
      <c r="C70" s="15" t="s">
        <v>283</v>
      </c>
      <c r="D70" s="16">
        <v>1031</v>
      </c>
      <c r="E70" s="17">
        <v>1019</v>
      </c>
      <c r="F70" s="68">
        <v>1031</v>
      </c>
      <c r="G70" s="19" t="s">
        <v>272</v>
      </c>
      <c r="H70" s="72">
        <v>0.91280000000000006</v>
      </c>
      <c r="J70" s="74">
        <v>0</v>
      </c>
      <c r="L70" s="74">
        <v>-12</v>
      </c>
      <c r="M70" s="76"/>
    </row>
    <row r="71" spans="1:13" ht="14.5">
      <c r="A71" s="19" t="s">
        <v>62</v>
      </c>
      <c r="B71" s="14" t="s">
        <v>191</v>
      </c>
      <c r="C71" s="15" t="s">
        <v>283</v>
      </c>
      <c r="D71" s="16">
        <v>9899</v>
      </c>
      <c r="E71" s="17">
        <v>9896</v>
      </c>
      <c r="F71" s="68">
        <v>9899</v>
      </c>
      <c r="G71" s="19" t="s">
        <v>272</v>
      </c>
      <c r="H71" s="72">
        <v>0.85050000000000003</v>
      </c>
      <c r="J71" s="74">
        <v>0</v>
      </c>
      <c r="L71" s="74">
        <v>-3</v>
      </c>
      <c r="M71" s="76"/>
    </row>
    <row r="72" spans="1:13" ht="14.5">
      <c r="A72" s="19" t="s">
        <v>63</v>
      </c>
      <c r="B72" s="14" t="s">
        <v>192</v>
      </c>
      <c r="C72" s="15" t="s">
        <v>283</v>
      </c>
      <c r="D72" s="16">
        <v>8486</v>
      </c>
      <c r="E72" s="17">
        <v>8436</v>
      </c>
      <c r="F72" s="68">
        <v>8486</v>
      </c>
      <c r="G72" s="19" t="s">
        <v>272</v>
      </c>
      <c r="H72" s="72">
        <v>0.78039999999999998</v>
      </c>
      <c r="J72" s="74">
        <v>0</v>
      </c>
      <c r="L72" s="74">
        <v>-50</v>
      </c>
      <c r="M72" s="76"/>
    </row>
    <row r="73" spans="1:13" ht="14.5">
      <c r="A73" s="19" t="s">
        <v>64</v>
      </c>
      <c r="B73" s="14" t="s">
        <v>193</v>
      </c>
      <c r="C73" s="15" t="s">
        <v>282</v>
      </c>
      <c r="D73" s="16">
        <v>11377</v>
      </c>
      <c r="E73" s="17">
        <v>11406</v>
      </c>
      <c r="F73" s="68">
        <v>11406</v>
      </c>
      <c r="G73" s="19" t="s">
        <v>273</v>
      </c>
      <c r="H73" s="72" t="s">
        <v>275</v>
      </c>
      <c r="J73" s="74">
        <v>-29</v>
      </c>
      <c r="L73" s="74">
        <v>0</v>
      </c>
      <c r="M73" s="76"/>
    </row>
    <row r="74" spans="1:13" ht="14.5">
      <c r="A74" s="19" t="s">
        <v>65</v>
      </c>
      <c r="B74" s="14" t="s">
        <v>194</v>
      </c>
      <c r="C74" s="15" t="s">
        <v>282</v>
      </c>
      <c r="D74" s="16">
        <v>4461</v>
      </c>
      <c r="E74" s="17">
        <v>4488</v>
      </c>
      <c r="F74" s="68">
        <v>4488</v>
      </c>
      <c r="G74" s="19" t="s">
        <v>273</v>
      </c>
      <c r="H74" s="72" t="s">
        <v>275</v>
      </c>
      <c r="J74" s="74">
        <v>-27</v>
      </c>
      <c r="L74" s="74">
        <v>0</v>
      </c>
      <c r="M74" s="76"/>
    </row>
    <row r="75" spans="1:13" ht="14.5">
      <c r="A75" s="19" t="s">
        <v>66</v>
      </c>
      <c r="B75" s="14" t="s">
        <v>195</v>
      </c>
      <c r="C75" s="15" t="s">
        <v>283</v>
      </c>
      <c r="D75" s="16">
        <v>2252</v>
      </c>
      <c r="E75" s="17">
        <v>2238</v>
      </c>
      <c r="F75" s="68">
        <v>2252</v>
      </c>
      <c r="G75" s="19" t="s">
        <v>273</v>
      </c>
      <c r="H75" s="72"/>
      <c r="J75" s="74">
        <v>0</v>
      </c>
      <c r="L75" s="74">
        <v>-14</v>
      </c>
      <c r="M75" s="76"/>
    </row>
    <row r="76" spans="1:13" ht="14.5">
      <c r="A76" s="19" t="s">
        <v>67</v>
      </c>
      <c r="B76" s="14" t="s">
        <v>196</v>
      </c>
      <c r="C76" s="15" t="s">
        <v>283</v>
      </c>
      <c r="D76" s="16">
        <v>2852</v>
      </c>
      <c r="E76" s="17">
        <v>2799</v>
      </c>
      <c r="F76" s="68">
        <v>2852</v>
      </c>
      <c r="G76" s="19" t="s">
        <v>272</v>
      </c>
      <c r="H76" s="72">
        <v>0.77760000000000007</v>
      </c>
      <c r="J76" s="74">
        <v>0</v>
      </c>
      <c r="L76" s="74">
        <v>-53</v>
      </c>
      <c r="M76" s="76"/>
    </row>
    <row r="77" spans="1:13" ht="14.5">
      <c r="A77" s="19" t="s">
        <v>68</v>
      </c>
      <c r="B77" s="14" t="s">
        <v>256</v>
      </c>
      <c r="C77" s="15" t="s">
        <v>283</v>
      </c>
      <c r="D77" s="16">
        <v>5936</v>
      </c>
      <c r="E77" s="17">
        <v>5895</v>
      </c>
      <c r="F77" s="68">
        <v>5936</v>
      </c>
      <c r="G77" s="19" t="s">
        <v>272</v>
      </c>
      <c r="H77" s="72">
        <v>0.78810000000000002</v>
      </c>
      <c r="J77" s="74">
        <v>0</v>
      </c>
      <c r="L77" s="74">
        <v>-41</v>
      </c>
      <c r="M77" s="76"/>
    </row>
    <row r="78" spans="1:13" ht="14.5">
      <c r="A78" s="19" t="s">
        <v>69</v>
      </c>
      <c r="B78" s="14" t="s">
        <v>197</v>
      </c>
      <c r="C78" s="15" t="s">
        <v>282</v>
      </c>
      <c r="D78" s="16">
        <v>147269</v>
      </c>
      <c r="E78" s="17">
        <v>148434</v>
      </c>
      <c r="F78" s="68">
        <v>148434</v>
      </c>
      <c r="G78" s="19" t="s">
        <v>273</v>
      </c>
      <c r="H78" s="72" t="s">
        <v>275</v>
      </c>
      <c r="J78" s="74">
        <v>-1165</v>
      </c>
      <c r="L78" s="74">
        <v>0</v>
      </c>
      <c r="M78" s="76"/>
    </row>
    <row r="79" spans="1:13" ht="14.5">
      <c r="A79" s="19" t="s">
        <v>70</v>
      </c>
      <c r="B79" s="14" t="s">
        <v>198</v>
      </c>
      <c r="C79" s="15" t="s">
        <v>283</v>
      </c>
      <c r="D79" s="16">
        <v>1838</v>
      </c>
      <c r="E79" s="17">
        <v>1785</v>
      </c>
      <c r="F79" s="68">
        <v>1838</v>
      </c>
      <c r="G79" s="19" t="s">
        <v>272</v>
      </c>
      <c r="H79" s="72">
        <v>0.92659999999999998</v>
      </c>
      <c r="J79" s="74">
        <v>0</v>
      </c>
      <c r="L79" s="74">
        <v>-53</v>
      </c>
      <c r="M79" s="76"/>
    </row>
    <row r="80" spans="1:13" ht="14.5">
      <c r="A80" s="19" t="s">
        <v>71</v>
      </c>
      <c r="B80" s="14" t="s">
        <v>199</v>
      </c>
      <c r="C80" s="15" t="s">
        <v>283</v>
      </c>
      <c r="D80" s="16">
        <v>3694</v>
      </c>
      <c r="E80" s="17">
        <v>3626</v>
      </c>
      <c r="F80" s="68">
        <v>3694</v>
      </c>
      <c r="G80" s="19" t="s">
        <v>272</v>
      </c>
      <c r="H80" s="72">
        <v>0.88109999999999999</v>
      </c>
      <c r="J80" s="74">
        <v>0</v>
      </c>
      <c r="L80" s="74">
        <v>-68</v>
      </c>
      <c r="M80" s="76"/>
    </row>
    <row r="81" spans="1:13" ht="14.5">
      <c r="A81" s="19" t="s">
        <v>72</v>
      </c>
      <c r="B81" s="14" t="s">
        <v>200</v>
      </c>
      <c r="C81" s="15" t="s">
        <v>282</v>
      </c>
      <c r="D81" s="16">
        <v>12797</v>
      </c>
      <c r="E81" s="17">
        <v>13003</v>
      </c>
      <c r="F81" s="68">
        <v>13003</v>
      </c>
      <c r="G81" s="19" t="s">
        <v>273</v>
      </c>
      <c r="H81" s="72" t="s">
        <v>275</v>
      </c>
      <c r="J81" s="74">
        <v>-206</v>
      </c>
      <c r="L81" s="74">
        <v>0</v>
      </c>
      <c r="M81" s="76"/>
    </row>
    <row r="82" spans="1:13" ht="14.5">
      <c r="A82" s="19" t="s">
        <v>73</v>
      </c>
      <c r="B82" s="14" t="s">
        <v>201</v>
      </c>
      <c r="C82" s="15" t="s">
        <v>283</v>
      </c>
      <c r="D82" s="16">
        <v>15015</v>
      </c>
      <c r="E82" s="17">
        <v>14917</v>
      </c>
      <c r="F82" s="68">
        <v>15015</v>
      </c>
      <c r="G82" s="19" t="s">
        <v>272</v>
      </c>
      <c r="H82" s="72">
        <v>0.79330000000000001</v>
      </c>
      <c r="J82" s="74">
        <v>0</v>
      </c>
      <c r="L82" s="74">
        <v>-98</v>
      </c>
      <c r="M82" s="76"/>
    </row>
    <row r="83" spans="1:13" ht="14.5">
      <c r="A83" s="19" t="s">
        <v>74</v>
      </c>
      <c r="B83" s="14" t="s">
        <v>202</v>
      </c>
      <c r="C83" s="15" t="s">
        <v>282</v>
      </c>
      <c r="D83" s="16">
        <v>25799</v>
      </c>
      <c r="E83" s="17">
        <v>26002</v>
      </c>
      <c r="F83" s="68">
        <v>26002</v>
      </c>
      <c r="G83" s="19" t="s">
        <v>273</v>
      </c>
      <c r="H83" s="72" t="s">
        <v>275</v>
      </c>
      <c r="J83" s="74">
        <v>-203</v>
      </c>
      <c r="L83" s="74">
        <v>0</v>
      </c>
      <c r="M83" s="76"/>
    </row>
    <row r="84" spans="1:13" ht="14.5">
      <c r="A84" s="19" t="s">
        <v>75</v>
      </c>
      <c r="B84" s="14" t="s">
        <v>203</v>
      </c>
      <c r="C84" s="15" t="s">
        <v>283</v>
      </c>
      <c r="D84" s="16">
        <v>1407</v>
      </c>
      <c r="E84" s="17">
        <v>1305</v>
      </c>
      <c r="F84" s="68">
        <v>1407</v>
      </c>
      <c r="G84" s="19" t="s">
        <v>272</v>
      </c>
      <c r="H84" s="72">
        <v>0.76739999999999986</v>
      </c>
      <c r="J84" s="74">
        <v>0</v>
      </c>
      <c r="L84" s="74">
        <v>-102</v>
      </c>
      <c r="M84" s="76"/>
    </row>
    <row r="85" spans="1:13" ht="14.5">
      <c r="A85" s="19" t="s">
        <v>76</v>
      </c>
      <c r="B85" s="14" t="s">
        <v>204</v>
      </c>
      <c r="C85" s="15" t="s">
        <v>282</v>
      </c>
      <c r="D85" s="16">
        <v>26883</v>
      </c>
      <c r="E85" s="17">
        <v>27608</v>
      </c>
      <c r="F85" s="68">
        <v>27608</v>
      </c>
      <c r="G85" s="19" t="s">
        <v>272</v>
      </c>
      <c r="H85" s="72">
        <v>0.93429999999999991</v>
      </c>
      <c r="J85" s="74">
        <v>-725</v>
      </c>
      <c r="L85" s="74">
        <v>0</v>
      </c>
      <c r="M85" s="76"/>
    </row>
    <row r="86" spans="1:13" ht="14.5">
      <c r="A86" s="19" t="s">
        <v>77</v>
      </c>
      <c r="B86" s="14" t="s">
        <v>205</v>
      </c>
      <c r="C86" s="15" t="s">
        <v>283</v>
      </c>
      <c r="D86" s="16">
        <v>7381</v>
      </c>
      <c r="E86" s="17">
        <v>7379</v>
      </c>
      <c r="F86" s="68">
        <v>7381</v>
      </c>
      <c r="G86" s="19" t="s">
        <v>273</v>
      </c>
      <c r="H86" s="72" t="s">
        <v>275</v>
      </c>
      <c r="J86" s="74">
        <v>0</v>
      </c>
      <c r="L86" s="74">
        <v>-2</v>
      </c>
      <c r="M86" s="76"/>
    </row>
    <row r="87" spans="1:13" ht="14.5">
      <c r="A87" s="19" t="s">
        <v>78</v>
      </c>
      <c r="B87" s="14" t="s">
        <v>115</v>
      </c>
      <c r="C87" s="15" t="s">
        <v>283</v>
      </c>
      <c r="D87" s="16">
        <v>12312</v>
      </c>
      <c r="E87" s="17">
        <v>12287</v>
      </c>
      <c r="F87" s="68">
        <v>12312</v>
      </c>
      <c r="G87" s="19" t="s">
        <v>273</v>
      </c>
      <c r="H87" s="72"/>
      <c r="J87" s="74">
        <v>0</v>
      </c>
      <c r="L87" s="74">
        <v>-25</v>
      </c>
      <c r="M87" s="76"/>
    </row>
    <row r="88" spans="1:13" ht="14.5">
      <c r="A88" s="19" t="s">
        <v>79</v>
      </c>
      <c r="B88" s="14" t="s">
        <v>206</v>
      </c>
      <c r="C88" s="15" t="s">
        <v>283</v>
      </c>
      <c r="D88" s="16">
        <v>1247</v>
      </c>
      <c r="E88" s="17">
        <v>1201</v>
      </c>
      <c r="F88" s="68">
        <v>1247</v>
      </c>
      <c r="G88" s="19" t="s">
        <v>272</v>
      </c>
      <c r="H88" s="72">
        <v>0.97430000000000005</v>
      </c>
      <c r="J88" s="74">
        <v>0</v>
      </c>
      <c r="L88" s="74">
        <v>-46</v>
      </c>
      <c r="M88" s="76"/>
    </row>
    <row r="89" spans="1:13" ht="14.5">
      <c r="A89" s="19" t="s">
        <v>80</v>
      </c>
      <c r="B89" s="14" t="s">
        <v>207</v>
      </c>
      <c r="C89" s="15" t="s">
        <v>283</v>
      </c>
      <c r="D89" s="16">
        <v>5238</v>
      </c>
      <c r="E89" s="17">
        <v>5199</v>
      </c>
      <c r="F89" s="68">
        <v>5238</v>
      </c>
      <c r="G89" s="19" t="s">
        <v>272</v>
      </c>
      <c r="H89" s="72">
        <v>0.82409999999999994</v>
      </c>
      <c r="J89" s="74">
        <v>0</v>
      </c>
      <c r="L89" s="74">
        <v>-39</v>
      </c>
      <c r="M89" s="76"/>
    </row>
    <row r="90" spans="1:13" ht="14.5">
      <c r="A90" s="19" t="s">
        <v>81</v>
      </c>
      <c r="B90" s="14" t="s">
        <v>208</v>
      </c>
      <c r="C90" s="15" t="s">
        <v>282</v>
      </c>
      <c r="D90" s="16">
        <v>9584</v>
      </c>
      <c r="E90" s="17">
        <v>9973</v>
      </c>
      <c r="F90" s="68">
        <v>9973</v>
      </c>
      <c r="G90" s="19" t="s">
        <v>272</v>
      </c>
      <c r="H90" s="72">
        <v>0.85660000000000003</v>
      </c>
      <c r="J90" s="74">
        <v>-389</v>
      </c>
      <c r="L90" s="74">
        <v>0</v>
      </c>
      <c r="M90" s="76"/>
    </row>
    <row r="91" spans="1:13" ht="14.5">
      <c r="A91" s="19" t="s">
        <v>82</v>
      </c>
      <c r="B91" s="14" t="s">
        <v>209</v>
      </c>
      <c r="C91" s="15" t="s">
        <v>283</v>
      </c>
      <c r="D91" s="16">
        <v>1634</v>
      </c>
      <c r="E91" s="17">
        <v>1624</v>
      </c>
      <c r="F91" s="68">
        <v>1634</v>
      </c>
      <c r="G91" s="19" t="s">
        <v>273</v>
      </c>
      <c r="H91" s="72" t="s">
        <v>275</v>
      </c>
      <c r="J91" s="74">
        <v>0</v>
      </c>
      <c r="L91" s="74">
        <v>-10</v>
      </c>
      <c r="M91" s="76"/>
    </row>
    <row r="92" spans="1:13" ht="14.5">
      <c r="A92" s="19" t="s">
        <v>83</v>
      </c>
      <c r="B92" s="14" t="s">
        <v>210</v>
      </c>
      <c r="C92" s="15" t="s">
        <v>283</v>
      </c>
      <c r="D92" s="16">
        <v>4326</v>
      </c>
      <c r="E92" s="17">
        <v>4248</v>
      </c>
      <c r="F92" s="68">
        <v>4326</v>
      </c>
      <c r="G92" s="19" t="s">
        <v>272</v>
      </c>
      <c r="H92" s="72">
        <v>0.92369999999999997</v>
      </c>
      <c r="J92" s="74">
        <v>0</v>
      </c>
      <c r="L92" s="74">
        <v>-78</v>
      </c>
      <c r="M92" s="76"/>
    </row>
    <row r="93" spans="1:13" ht="14.5">
      <c r="A93" s="19" t="s">
        <v>84</v>
      </c>
      <c r="B93" s="14" t="s">
        <v>211</v>
      </c>
      <c r="C93" s="15" t="s">
        <v>282</v>
      </c>
      <c r="D93" s="16">
        <v>23618</v>
      </c>
      <c r="E93" s="17">
        <v>23826</v>
      </c>
      <c r="F93" s="68">
        <v>23826</v>
      </c>
      <c r="G93" s="19" t="s">
        <v>272</v>
      </c>
      <c r="H93" s="72">
        <v>0.83800000000000008</v>
      </c>
      <c r="J93" s="74">
        <v>-208</v>
      </c>
      <c r="L93" s="74">
        <v>0</v>
      </c>
      <c r="M93" s="76"/>
    </row>
    <row r="94" spans="1:13" ht="14.5">
      <c r="A94" s="19" t="s">
        <v>85</v>
      </c>
      <c r="B94" s="14" t="s">
        <v>212</v>
      </c>
      <c r="C94" s="15" t="s">
        <v>283</v>
      </c>
      <c r="D94" s="16">
        <v>2113</v>
      </c>
      <c r="E94" s="17">
        <v>2106</v>
      </c>
      <c r="F94" s="68">
        <v>2113</v>
      </c>
      <c r="G94" s="19" t="s">
        <v>273</v>
      </c>
      <c r="H94" s="72" t="s">
        <v>275</v>
      </c>
      <c r="J94" s="74">
        <v>0</v>
      </c>
      <c r="L94" s="74">
        <v>-7</v>
      </c>
      <c r="M94" s="76"/>
    </row>
    <row r="95" spans="1:13" ht="14.5">
      <c r="A95" s="19" t="s">
        <v>86</v>
      </c>
      <c r="B95" s="14" t="s">
        <v>213</v>
      </c>
      <c r="C95" s="15" t="s">
        <v>283</v>
      </c>
      <c r="D95" s="16">
        <v>15817</v>
      </c>
      <c r="E95" s="17">
        <v>15735</v>
      </c>
      <c r="F95" s="68">
        <v>15817</v>
      </c>
      <c r="G95" s="19" t="s">
        <v>272</v>
      </c>
      <c r="H95" s="72">
        <v>0.76119999999999999</v>
      </c>
      <c r="J95" s="74">
        <v>0</v>
      </c>
      <c r="L95" s="74">
        <v>-82</v>
      </c>
      <c r="M95" s="76"/>
    </row>
    <row r="96" spans="1:13" ht="14.5">
      <c r="A96" s="19" t="s">
        <v>87</v>
      </c>
      <c r="B96" s="14" t="s">
        <v>214</v>
      </c>
      <c r="C96" s="15" t="s">
        <v>282</v>
      </c>
      <c r="D96" s="16">
        <v>4556</v>
      </c>
      <c r="E96" s="17">
        <v>4594</v>
      </c>
      <c r="F96" s="68">
        <v>4594</v>
      </c>
      <c r="G96" s="19" t="s">
        <v>272</v>
      </c>
      <c r="H96" s="72">
        <v>0.76119999999999999</v>
      </c>
      <c r="J96" s="74">
        <v>-38</v>
      </c>
      <c r="L96" s="74">
        <v>0</v>
      </c>
      <c r="M96" s="76"/>
    </row>
    <row r="97" spans="1:13" ht="14.5">
      <c r="A97" s="19" t="s">
        <v>88</v>
      </c>
      <c r="B97" s="14" t="s">
        <v>215</v>
      </c>
      <c r="C97" s="15" t="s">
        <v>283</v>
      </c>
      <c r="D97" s="16">
        <v>7018</v>
      </c>
      <c r="E97" s="17">
        <v>6887</v>
      </c>
      <c r="F97" s="68">
        <v>7018</v>
      </c>
      <c r="G97" s="19" t="s">
        <v>272</v>
      </c>
      <c r="H97" s="72">
        <v>0.68240000000000001</v>
      </c>
      <c r="J97" s="74">
        <v>0</v>
      </c>
      <c r="L97" s="74">
        <v>-131</v>
      </c>
      <c r="M97" s="76"/>
    </row>
    <row r="98" spans="1:13" ht="14.5">
      <c r="A98" s="19" t="s">
        <v>89</v>
      </c>
      <c r="B98" s="14" t="s">
        <v>216</v>
      </c>
      <c r="C98" s="15" t="s">
        <v>283</v>
      </c>
      <c r="D98" s="16">
        <v>21307</v>
      </c>
      <c r="E98" s="17">
        <v>21137</v>
      </c>
      <c r="F98" s="68">
        <v>21307</v>
      </c>
      <c r="G98" s="19" t="s">
        <v>272</v>
      </c>
      <c r="H98" s="72">
        <v>0.56089999999999995</v>
      </c>
      <c r="J98" s="74">
        <v>0</v>
      </c>
      <c r="L98" s="74">
        <v>-170</v>
      </c>
      <c r="M98" s="76"/>
    </row>
    <row r="99" spans="1:13" ht="14.5">
      <c r="A99" s="19" t="s">
        <v>90</v>
      </c>
      <c r="B99" s="14" t="s">
        <v>217</v>
      </c>
      <c r="C99" s="15" t="s">
        <v>283</v>
      </c>
      <c r="D99" s="16">
        <v>11581</v>
      </c>
      <c r="E99" s="17">
        <v>11483</v>
      </c>
      <c r="F99" s="68">
        <v>11581</v>
      </c>
      <c r="G99" s="19" t="s">
        <v>272</v>
      </c>
      <c r="H99" s="72">
        <v>0.78189999999999993</v>
      </c>
      <c r="J99" s="74">
        <v>0</v>
      </c>
      <c r="L99" s="74">
        <v>-98</v>
      </c>
      <c r="M99" s="76"/>
    </row>
    <row r="100" spans="1:13" ht="14.5">
      <c r="A100" s="19" t="s">
        <v>91</v>
      </c>
      <c r="B100" s="14" t="s">
        <v>218</v>
      </c>
      <c r="C100" s="15" t="s">
        <v>283</v>
      </c>
      <c r="D100" s="16">
        <v>18756</v>
      </c>
      <c r="E100" s="17">
        <v>18670</v>
      </c>
      <c r="F100" s="68">
        <v>18756</v>
      </c>
      <c r="G100" s="19" t="s">
        <v>272</v>
      </c>
      <c r="H100" s="72">
        <v>0.86609999999999998</v>
      </c>
      <c r="J100" s="74">
        <v>0</v>
      </c>
      <c r="L100" s="74">
        <v>-86</v>
      </c>
      <c r="M100" s="76"/>
    </row>
    <row r="101" spans="1:13" ht="14.5">
      <c r="A101" s="19" t="s">
        <v>92</v>
      </c>
      <c r="B101" s="14" t="s">
        <v>219</v>
      </c>
      <c r="C101" s="15" t="s">
        <v>283</v>
      </c>
      <c r="D101" s="16">
        <v>7615</v>
      </c>
      <c r="E101" s="17">
        <v>7583</v>
      </c>
      <c r="F101" s="68">
        <v>7615</v>
      </c>
      <c r="G101" s="19" t="s">
        <v>272</v>
      </c>
      <c r="H101" s="72">
        <v>0.7621</v>
      </c>
      <c r="J101" s="74">
        <v>0</v>
      </c>
      <c r="L101" s="74">
        <v>-32</v>
      </c>
      <c r="M101" s="76"/>
    </row>
    <row r="102" spans="1:13" ht="14.5">
      <c r="A102" s="19" t="s">
        <v>93</v>
      </c>
      <c r="B102" s="14" t="s">
        <v>220</v>
      </c>
      <c r="C102" s="15" t="s">
        <v>283</v>
      </c>
      <c r="D102" s="16">
        <v>8002</v>
      </c>
      <c r="E102" s="17">
        <v>7941</v>
      </c>
      <c r="F102" s="68">
        <v>8002</v>
      </c>
      <c r="G102" s="19" t="s">
        <v>272</v>
      </c>
      <c r="H102" s="72">
        <v>0.71489999999999998</v>
      </c>
      <c r="J102" s="74">
        <v>0</v>
      </c>
      <c r="L102" s="74">
        <v>-61</v>
      </c>
      <c r="M102" s="76"/>
    </row>
    <row r="103" spans="1:13" ht="14.5">
      <c r="A103" s="19" t="s">
        <v>94</v>
      </c>
      <c r="B103" s="14" t="s">
        <v>221</v>
      </c>
      <c r="C103" s="15" t="s">
        <v>283</v>
      </c>
      <c r="D103" s="16">
        <v>2950</v>
      </c>
      <c r="E103" s="17">
        <v>2918</v>
      </c>
      <c r="F103" s="68">
        <v>2950</v>
      </c>
      <c r="G103" s="19" t="s">
        <v>272</v>
      </c>
      <c r="H103" s="72">
        <v>0.71489999999999998</v>
      </c>
      <c r="J103" s="74">
        <v>0</v>
      </c>
      <c r="L103" s="74">
        <v>-32</v>
      </c>
      <c r="M103" s="76"/>
    </row>
    <row r="104" spans="1:13" ht="14.5">
      <c r="A104" s="19" t="s">
        <v>95</v>
      </c>
      <c r="B104" s="14" t="s">
        <v>222</v>
      </c>
      <c r="C104" s="15" t="s">
        <v>283</v>
      </c>
      <c r="D104" s="16">
        <v>5597</v>
      </c>
      <c r="E104" s="17">
        <v>5530</v>
      </c>
      <c r="F104" s="68">
        <v>5597</v>
      </c>
      <c r="G104" s="19" t="s">
        <v>272</v>
      </c>
      <c r="H104" s="72">
        <v>0.6472</v>
      </c>
      <c r="J104" s="74">
        <v>0</v>
      </c>
      <c r="L104" s="74">
        <v>-67</v>
      </c>
      <c r="M104" s="76"/>
    </row>
    <row r="105" spans="1:13" ht="14.5">
      <c r="A105" s="19" t="s">
        <v>96</v>
      </c>
      <c r="B105" s="14" t="s">
        <v>223</v>
      </c>
      <c r="C105" s="15" t="s">
        <v>282</v>
      </c>
      <c r="D105" s="16">
        <v>8329</v>
      </c>
      <c r="E105" s="17">
        <v>8348</v>
      </c>
      <c r="F105" s="68">
        <v>8348</v>
      </c>
      <c r="G105" s="19" t="s">
        <v>272</v>
      </c>
      <c r="H105" s="72">
        <v>0.76460000000000006</v>
      </c>
      <c r="J105" s="74">
        <v>-19</v>
      </c>
      <c r="L105" s="74">
        <v>0</v>
      </c>
      <c r="M105" s="76"/>
    </row>
    <row r="106" spans="1:13" ht="14.5">
      <c r="A106" s="19" t="s">
        <v>97</v>
      </c>
      <c r="B106" s="14" t="s">
        <v>224</v>
      </c>
      <c r="C106" s="15" t="s">
        <v>283</v>
      </c>
      <c r="D106" s="16">
        <v>5811</v>
      </c>
      <c r="E106" s="17">
        <v>5709</v>
      </c>
      <c r="F106" s="68">
        <v>5811</v>
      </c>
      <c r="G106" s="19" t="s">
        <v>272</v>
      </c>
      <c r="H106" s="72">
        <v>0.81919999999999993</v>
      </c>
      <c r="J106" s="74">
        <v>0</v>
      </c>
      <c r="L106" s="74">
        <v>-102</v>
      </c>
      <c r="M106" s="76"/>
    </row>
    <row r="107" spans="1:13" ht="14.5">
      <c r="A107" s="19" t="s">
        <v>98</v>
      </c>
      <c r="B107" s="14" t="s">
        <v>225</v>
      </c>
      <c r="C107" s="15" t="s">
        <v>283</v>
      </c>
      <c r="D107" s="16">
        <v>7433</v>
      </c>
      <c r="E107" s="17">
        <v>7292</v>
      </c>
      <c r="F107" s="68">
        <v>7433</v>
      </c>
      <c r="G107" s="19" t="s">
        <v>272</v>
      </c>
      <c r="H107" s="72">
        <v>0.7911999999999999</v>
      </c>
      <c r="J107" s="74">
        <v>0</v>
      </c>
      <c r="L107" s="74">
        <v>-141</v>
      </c>
      <c r="M107" s="76"/>
    </row>
    <row r="108" spans="1:13" ht="14.5">
      <c r="A108" s="19" t="s">
        <v>99</v>
      </c>
      <c r="B108" s="14" t="s">
        <v>226</v>
      </c>
      <c r="C108" s="15" t="s">
        <v>282</v>
      </c>
      <c r="D108" s="16">
        <v>1201</v>
      </c>
      <c r="E108" s="17">
        <v>1204</v>
      </c>
      <c r="F108" s="68">
        <v>1204</v>
      </c>
      <c r="G108" s="19" t="s">
        <v>272</v>
      </c>
      <c r="H108" s="72">
        <v>0.7911999999999999</v>
      </c>
      <c r="J108" s="74">
        <v>-3</v>
      </c>
      <c r="L108" s="74">
        <v>0</v>
      </c>
      <c r="M108" s="76"/>
    </row>
    <row r="109" spans="1:13" ht="14.5">
      <c r="A109" s="19" t="s">
        <v>100</v>
      </c>
      <c r="B109" s="14" t="s">
        <v>227</v>
      </c>
      <c r="C109" s="15" t="s">
        <v>282</v>
      </c>
      <c r="D109" s="16">
        <v>1607</v>
      </c>
      <c r="E109" s="17">
        <v>1611</v>
      </c>
      <c r="F109" s="68">
        <v>1611</v>
      </c>
      <c r="G109" s="19" t="s">
        <v>272</v>
      </c>
      <c r="H109" s="72">
        <v>0.7911999999999999</v>
      </c>
      <c r="J109" s="74">
        <v>-4</v>
      </c>
      <c r="L109" s="74">
        <v>0</v>
      </c>
      <c r="M109" s="76"/>
    </row>
    <row r="110" spans="1:13" ht="14.5">
      <c r="A110" s="19" t="s">
        <v>101</v>
      </c>
      <c r="B110" s="14" t="s">
        <v>228</v>
      </c>
      <c r="C110" s="15" t="s">
        <v>282</v>
      </c>
      <c r="D110" s="16">
        <v>1932</v>
      </c>
      <c r="E110" s="17">
        <v>1946</v>
      </c>
      <c r="F110" s="68">
        <v>1946</v>
      </c>
      <c r="G110" s="19" t="s">
        <v>272</v>
      </c>
      <c r="H110" s="72">
        <v>0.82279999999999998</v>
      </c>
      <c r="J110" s="74">
        <v>-14</v>
      </c>
      <c r="L110" s="74">
        <v>0</v>
      </c>
      <c r="M110" s="76"/>
    </row>
    <row r="111" spans="1:13" ht="14.5">
      <c r="A111" s="19" t="s">
        <v>102</v>
      </c>
      <c r="B111" s="14" t="s">
        <v>229</v>
      </c>
      <c r="C111" s="15" t="s">
        <v>282</v>
      </c>
      <c r="D111" s="16">
        <v>3352</v>
      </c>
      <c r="E111" s="17">
        <v>3381</v>
      </c>
      <c r="F111" s="68">
        <v>3381</v>
      </c>
      <c r="G111" s="19" t="s">
        <v>273</v>
      </c>
      <c r="H111" s="72" t="s">
        <v>275</v>
      </c>
      <c r="J111" s="74">
        <v>-29</v>
      </c>
      <c r="L111" s="74">
        <v>0</v>
      </c>
      <c r="M111" s="76"/>
    </row>
    <row r="112" spans="1:13" ht="14.5">
      <c r="A112" s="19" t="s">
        <v>103</v>
      </c>
      <c r="B112" s="14" t="s">
        <v>230</v>
      </c>
      <c r="C112" s="15" t="s">
        <v>282</v>
      </c>
      <c r="D112" s="16">
        <v>592</v>
      </c>
      <c r="E112" s="17">
        <v>629</v>
      </c>
      <c r="F112" s="68">
        <v>629</v>
      </c>
      <c r="G112" s="19" t="s">
        <v>272</v>
      </c>
      <c r="H112" s="72">
        <v>0.71640000000000004</v>
      </c>
      <c r="J112" s="74">
        <v>-37</v>
      </c>
      <c r="L112" s="74">
        <v>0</v>
      </c>
      <c r="M112" s="76"/>
    </row>
    <row r="113" spans="1:13" ht="14.5">
      <c r="A113" s="19" t="s">
        <v>104</v>
      </c>
      <c r="B113" s="14" t="s">
        <v>231</v>
      </c>
      <c r="C113" s="15" t="s">
        <v>282</v>
      </c>
      <c r="D113" s="16">
        <v>41475</v>
      </c>
      <c r="E113" s="17">
        <v>41974</v>
      </c>
      <c r="F113" s="68">
        <v>41974</v>
      </c>
      <c r="G113" s="19" t="s">
        <v>273</v>
      </c>
      <c r="H113" s="72" t="s">
        <v>275</v>
      </c>
      <c r="J113" s="74">
        <v>-499</v>
      </c>
      <c r="L113" s="74">
        <v>0</v>
      </c>
      <c r="M113" s="76"/>
    </row>
    <row r="114" spans="1:13" ht="14.5">
      <c r="A114" s="19" t="s">
        <v>105</v>
      </c>
      <c r="B114" s="14" t="s">
        <v>232</v>
      </c>
      <c r="C114" s="15" t="s">
        <v>283</v>
      </c>
      <c r="D114" s="16">
        <v>5289</v>
      </c>
      <c r="E114" s="17">
        <v>5118</v>
      </c>
      <c r="F114" s="68">
        <v>5289</v>
      </c>
      <c r="G114" s="19" t="s">
        <v>272</v>
      </c>
      <c r="H114" s="72">
        <v>0.65640000000000009</v>
      </c>
      <c r="J114" s="74">
        <v>0</v>
      </c>
      <c r="L114" s="74">
        <v>-171</v>
      </c>
      <c r="M114" s="76"/>
    </row>
    <row r="115" spans="1:13" ht="14.5">
      <c r="A115" s="19" t="s">
        <v>106</v>
      </c>
      <c r="B115" s="14" t="s">
        <v>233</v>
      </c>
      <c r="C115" s="15" t="s">
        <v>282</v>
      </c>
      <c r="D115" s="16">
        <v>162263</v>
      </c>
      <c r="E115" s="17">
        <v>163731</v>
      </c>
      <c r="F115" s="68">
        <v>163731</v>
      </c>
      <c r="G115" s="19" t="s">
        <v>273</v>
      </c>
      <c r="H115" s="72" t="s">
        <v>275</v>
      </c>
      <c r="J115" s="74">
        <v>-1468</v>
      </c>
      <c r="L115" s="74">
        <v>0</v>
      </c>
      <c r="M115" s="76"/>
    </row>
    <row r="116" spans="1:13" ht="14.5">
      <c r="A116" s="19" t="s">
        <v>107</v>
      </c>
      <c r="B116" s="14" t="s">
        <v>234</v>
      </c>
      <c r="C116" s="15" t="s">
        <v>283</v>
      </c>
      <c r="D116" s="16">
        <v>1785</v>
      </c>
      <c r="E116" s="17">
        <v>1712</v>
      </c>
      <c r="F116" s="68">
        <v>1785</v>
      </c>
      <c r="G116" s="19" t="s">
        <v>272</v>
      </c>
      <c r="H116" s="72">
        <v>0.96739999999999993</v>
      </c>
      <c r="J116" s="74">
        <v>0</v>
      </c>
      <c r="L116" s="74">
        <v>-73</v>
      </c>
      <c r="M116" s="76"/>
    </row>
    <row r="117" spans="1:13" ht="14.5">
      <c r="A117" s="19" t="s">
        <v>108</v>
      </c>
      <c r="B117" s="14" t="s">
        <v>235</v>
      </c>
      <c r="C117" s="15" t="s">
        <v>283</v>
      </c>
      <c r="D117" s="16">
        <v>1216</v>
      </c>
      <c r="E117" s="17">
        <v>1141</v>
      </c>
      <c r="F117" s="68">
        <v>1216</v>
      </c>
      <c r="G117" s="19" t="s">
        <v>272</v>
      </c>
      <c r="H117" s="72">
        <v>0.81100000000000005</v>
      </c>
      <c r="J117" s="74">
        <v>0</v>
      </c>
      <c r="L117" s="74">
        <v>-75</v>
      </c>
      <c r="M117" s="76"/>
    </row>
    <row r="118" spans="1:13" ht="14.5">
      <c r="A118" s="19" t="s">
        <v>109</v>
      </c>
      <c r="B118" s="14" t="s">
        <v>236</v>
      </c>
      <c r="C118" s="15" t="s">
        <v>282</v>
      </c>
      <c r="D118" s="16">
        <v>4667</v>
      </c>
      <c r="E118" s="17">
        <v>4752</v>
      </c>
      <c r="F118" s="68">
        <v>4752</v>
      </c>
      <c r="G118" s="19" t="s">
        <v>273</v>
      </c>
      <c r="H118" s="72" t="s">
        <v>275</v>
      </c>
      <c r="J118" s="74">
        <v>-85</v>
      </c>
      <c r="L118" s="74">
        <v>0</v>
      </c>
      <c r="M118" s="76"/>
    </row>
    <row r="119" spans="1:13" ht="14.5">
      <c r="A119" s="19" t="s">
        <v>110</v>
      </c>
      <c r="B119" s="14" t="s">
        <v>237</v>
      </c>
      <c r="C119" s="15" t="s">
        <v>283</v>
      </c>
      <c r="D119" s="16">
        <v>18032</v>
      </c>
      <c r="E119" s="17">
        <v>17937</v>
      </c>
      <c r="F119" s="68">
        <v>18032</v>
      </c>
      <c r="G119" s="19" t="s">
        <v>272</v>
      </c>
      <c r="H119" s="72">
        <v>0.76029999999999998</v>
      </c>
      <c r="J119" s="74">
        <v>0</v>
      </c>
      <c r="L119" s="74">
        <v>-95</v>
      </c>
      <c r="M119" s="76"/>
    </row>
    <row r="120" spans="1:13" ht="14.5">
      <c r="A120" s="19" t="s">
        <v>111</v>
      </c>
      <c r="B120" s="14" t="s">
        <v>238</v>
      </c>
      <c r="C120" s="15" t="s">
        <v>283</v>
      </c>
      <c r="D120" s="16">
        <v>9003</v>
      </c>
      <c r="E120" s="17">
        <v>8922</v>
      </c>
      <c r="F120" s="68">
        <v>9003</v>
      </c>
      <c r="G120" s="19" t="s">
        <v>272</v>
      </c>
      <c r="H120" s="72">
        <v>0.80459999999999998</v>
      </c>
      <c r="J120" s="74">
        <v>0</v>
      </c>
      <c r="L120" s="74">
        <v>-81</v>
      </c>
      <c r="M120" s="76"/>
    </row>
    <row r="121" spans="1:13" ht="14.5">
      <c r="A121" s="19" t="s">
        <v>112</v>
      </c>
      <c r="B121" s="14" t="s">
        <v>239</v>
      </c>
      <c r="C121" s="15" t="s">
        <v>283</v>
      </c>
      <c r="D121" s="16">
        <v>10960</v>
      </c>
      <c r="E121" s="17">
        <v>10837</v>
      </c>
      <c r="F121" s="68">
        <v>10960</v>
      </c>
      <c r="G121" s="19" t="s">
        <v>272</v>
      </c>
      <c r="H121" s="72">
        <v>0.82820000000000005</v>
      </c>
      <c r="J121" s="74">
        <v>0</v>
      </c>
      <c r="L121" s="74">
        <v>-123</v>
      </c>
      <c r="M121" s="76"/>
    </row>
    <row r="122" spans="1:13" ht="14.5">
      <c r="A122" s="19" t="s">
        <v>113</v>
      </c>
      <c r="B122" s="14" t="s">
        <v>240</v>
      </c>
      <c r="C122" s="15" t="s">
        <v>283</v>
      </c>
      <c r="D122" s="16">
        <v>5078</v>
      </c>
      <c r="E122" s="17">
        <v>4987</v>
      </c>
      <c r="F122" s="68">
        <v>5078</v>
      </c>
      <c r="G122" s="19" t="s">
        <v>272</v>
      </c>
      <c r="H122" s="72">
        <v>0.78489999999999993</v>
      </c>
      <c r="J122" s="74">
        <v>0</v>
      </c>
      <c r="L122" s="74">
        <v>-91</v>
      </c>
      <c r="M122" s="76"/>
    </row>
    <row r="123" spans="1:13" ht="14.5">
      <c r="A123" s="19" t="s">
        <v>114</v>
      </c>
      <c r="B123" s="14" t="s">
        <v>241</v>
      </c>
      <c r="C123" s="15" t="s">
        <v>282</v>
      </c>
      <c r="D123" s="16">
        <v>2076</v>
      </c>
      <c r="E123" s="17">
        <v>2091</v>
      </c>
      <c r="F123" s="69">
        <v>2091</v>
      </c>
      <c r="G123" s="19" t="s">
        <v>273</v>
      </c>
      <c r="H123" s="72" t="s">
        <v>275</v>
      </c>
      <c r="J123" s="74">
        <v>-15</v>
      </c>
      <c r="L123" s="74">
        <v>0</v>
      </c>
      <c r="M123" s="76"/>
    </row>
    <row r="124" spans="1:13" ht="13.5" thickBot="1">
      <c r="A124" s="23"/>
      <c r="B124" s="24" t="s">
        <v>242</v>
      </c>
      <c r="C124" s="23"/>
      <c r="D124" s="25">
        <v>1421560</v>
      </c>
      <c r="E124" s="26">
        <v>1426712</v>
      </c>
      <c r="F124" s="27">
        <v>1431321</v>
      </c>
      <c r="G124" s="27">
        <v>75</v>
      </c>
      <c r="H124" s="24"/>
      <c r="I124" s="23"/>
      <c r="J124" s="74">
        <v>-9761</v>
      </c>
      <c r="K124" s="26"/>
      <c r="L124" s="67">
        <v>-4609</v>
      </c>
      <c r="M124" s="76"/>
    </row>
    <row r="125" spans="1:13" ht="13" thickTop="1">
      <c r="B125" t="s">
        <v>243</v>
      </c>
    </row>
    <row r="126" spans="1:13">
      <c r="B126" s="1" t="s">
        <v>244</v>
      </c>
      <c r="C126">
        <v>74</v>
      </c>
      <c r="G126" s="53" t="s">
        <v>280</v>
      </c>
      <c r="J126" s="59">
        <v>17</v>
      </c>
      <c r="L126" s="59">
        <v>58</v>
      </c>
    </row>
    <row r="127" spans="1:13">
      <c r="B127" s="1" t="s">
        <v>246</v>
      </c>
      <c r="C127">
        <v>41</v>
      </c>
      <c r="G127" s="53" t="s">
        <v>279</v>
      </c>
      <c r="J127" s="75">
        <v>24</v>
      </c>
      <c r="L127" s="75">
        <v>16</v>
      </c>
    </row>
    <row r="128" spans="1:13" ht="13.5" thickBot="1">
      <c r="B128" s="1" t="s">
        <v>116</v>
      </c>
      <c r="C128" s="29">
        <v>115</v>
      </c>
      <c r="G128" s="53" t="s">
        <v>281</v>
      </c>
      <c r="J128" s="60">
        <v>41</v>
      </c>
      <c r="K128" s="60"/>
      <c r="L128" s="60">
        <v>74</v>
      </c>
    </row>
    <row r="129" ht="13" thickTop="1"/>
  </sheetData>
  <sortState xmlns:xlrd2="http://schemas.microsoft.com/office/spreadsheetml/2017/richdata2" ref="A9:M123">
    <sortCondition ref="A9:A123"/>
  </sortState>
  <mergeCells count="2">
    <mergeCell ref="A7:A8"/>
    <mergeCell ref="D7:F7"/>
  </mergeCells>
  <phoneticPr fontId="3" type="noConversion"/>
  <printOptions horizontalCentered="1"/>
  <pageMargins left="0.5" right="0.5" top="0.87" bottom="1" header="0.5" footer="0.5"/>
  <pageSetup scale="90" orientation="portrait" r:id="rId1"/>
  <headerFooter alignWithMargins="0">
    <oddFooter>&amp;L&amp;"Arial,Italic"&amp;8Division of School Business Services
School Allotments Section
&amp;Z&amp;F&amp;A&amp;C &amp;R&amp;"Arial,Italic"&amp;8 3-6-2020
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6147" r:id="rId4">
          <objectPr defaultSize="0" autoLine="0" autoPict="0" r:id="rId5">
            <anchor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50800</xdr:colOff>
                <xdr:row>2</xdr:row>
                <xdr:rowOff>12700</xdr:rowOff>
              </to>
            </anchor>
          </objectPr>
        </oleObject>
      </mc:Choice>
      <mc:Fallback>
        <oleObject progId="Paint.Picture" shapeId="614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Notes</vt:lpstr>
      <vt:lpstr>Comparison</vt:lpstr>
      <vt:lpstr>Higher of</vt:lpstr>
      <vt:lpstr>Comparison!Print_Area</vt:lpstr>
      <vt:lpstr>'Higher of'!Print_Area</vt:lpstr>
      <vt:lpstr>Comparison!Print_Titles</vt:lpstr>
      <vt:lpstr>'Higher of'!Print_Titles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lprude</dc:creator>
  <cp:lastModifiedBy>Nicola Lefler</cp:lastModifiedBy>
  <cp:lastPrinted>2020-08-24T13:08:04Z</cp:lastPrinted>
  <dcterms:created xsi:type="dcterms:W3CDTF">2007-01-18T15:57:27Z</dcterms:created>
  <dcterms:modified xsi:type="dcterms:W3CDTF">2020-08-24T13:57:31Z</dcterms:modified>
</cp:coreProperties>
</file>