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Q:\SBS\WEBDEVL\Nicola\fbs\html\docs\fbs\allotments\support\"/>
    </mc:Choice>
  </mc:AlternateContent>
  <xr:revisionPtr revIDLastSave="0" documentId="8_{719C3A39-0EB6-47FE-800C-DC2B03A66447}" xr6:coauthVersionLast="44" xr6:coauthVersionMax="44" xr10:uidLastSave="{00000000-0000-0000-0000-000000000000}"/>
  <bookViews>
    <workbookView xWindow="285" yWindow="750" windowWidth="27540" windowHeight="14850" xr2:uid="{00000000-000D-0000-FFFF-FFFF00000000}"/>
  </bookViews>
  <sheets>
    <sheet name="By LEA ADM" sheetId="1" r:id="rId1"/>
    <sheet name="Allotted ADM " sheetId="2" r:id="rId2"/>
    <sheet name="Actual ADM" sheetId="3" r:id="rId3"/>
    <sheet name="Projected ADM " sheetId="4" r:id="rId4"/>
  </sheets>
  <definedNames>
    <definedName name="ActualAdm">'Actual ADM'!$A$8:$P$346</definedName>
    <definedName name="adjActualAdm">#REF!</definedName>
    <definedName name="BetterAdm">'Allotted ADM '!$A$8:$P$355</definedName>
    <definedName name="LeaName">#REF!</definedName>
    <definedName name="_xlnm.Print_Area" localSheetId="0">'By LEA ADM'!$A:$F</definedName>
    <definedName name="_xlnm.Print_Area" localSheetId="3">'Projected ADM '!$A:$P</definedName>
    <definedName name="_xlnm.Print_Titles" localSheetId="2">'Actual ADM'!$1:$7</definedName>
    <definedName name="_xlnm.Print_Titles" localSheetId="1">'Allotted ADM '!$1:$7</definedName>
    <definedName name="_xlnm.Print_Titles" localSheetId="3">'Projected ADM '!$1:$7</definedName>
    <definedName name="ProjectedAdm">'Projected ADM '!$A$8:$P$343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43" i="3" l="1"/>
  <c r="P324" i="4" l="1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O326" i="3"/>
  <c r="C10" i="1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47" i="4" l="1"/>
  <c r="P246" i="4"/>
  <c r="P245" i="4"/>
  <c r="P244" i="4"/>
  <c r="P243" i="4"/>
  <c r="P242" i="4"/>
  <c r="P241" i="4"/>
  <c r="P240" i="4"/>
  <c r="P239" i="4"/>
  <c r="P238" i="4"/>
  <c r="P237" i="4"/>
  <c r="P236" i="4"/>
  <c r="P235" i="4"/>
  <c r="P234" i="4"/>
  <c r="P233" i="4"/>
  <c r="P232" i="4"/>
  <c r="P231" i="4"/>
  <c r="P230" i="4"/>
  <c r="P229" i="4"/>
  <c r="P228" i="4"/>
  <c r="P227" i="4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325" i="3" l="1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P325" i="4"/>
  <c r="P323" i="4"/>
  <c r="P322" i="4"/>
  <c r="P321" i="4"/>
  <c r="P320" i="4"/>
  <c r="P319" i="4"/>
  <c r="P318" i="4"/>
  <c r="P317" i="4"/>
  <c r="P316" i="4"/>
  <c r="P315" i="4"/>
  <c r="P314" i="4"/>
  <c r="P313" i="4"/>
  <c r="P312" i="4"/>
  <c r="P311" i="4"/>
  <c r="P310" i="4"/>
  <c r="P309" i="4"/>
  <c r="P308" i="4"/>
  <c r="P307" i="4"/>
  <c r="P306" i="4"/>
  <c r="P305" i="4"/>
  <c r="P304" i="4"/>
  <c r="P303" i="4"/>
  <c r="P302" i="4"/>
  <c r="P301" i="4"/>
  <c r="P300" i="4"/>
  <c r="P299" i="4"/>
  <c r="P298" i="4"/>
  <c r="P297" i="4"/>
  <c r="P296" i="4"/>
  <c r="P295" i="4"/>
  <c r="P294" i="4"/>
  <c r="P293" i="4"/>
  <c r="P292" i="4"/>
  <c r="P291" i="4"/>
  <c r="P290" i="4"/>
  <c r="P289" i="4"/>
  <c r="P288" i="4"/>
  <c r="P287" i="4"/>
  <c r="P286" i="4"/>
  <c r="P285" i="4"/>
  <c r="P284" i="4"/>
  <c r="P283" i="4"/>
  <c r="P282" i="4"/>
  <c r="P281" i="4"/>
  <c r="P280" i="4"/>
  <c r="P279" i="4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63" i="4"/>
  <c r="P262" i="4"/>
  <c r="P261" i="4"/>
  <c r="P260" i="4"/>
  <c r="P259" i="4"/>
  <c r="P258" i="4"/>
  <c r="P257" i="4"/>
  <c r="P256" i="4"/>
  <c r="P255" i="4"/>
  <c r="P254" i="4"/>
  <c r="P253" i="4"/>
  <c r="P252" i="4"/>
  <c r="P251" i="4"/>
  <c r="P250" i="4"/>
  <c r="P249" i="4"/>
  <c r="P248" i="4"/>
  <c r="P226" i="4"/>
  <c r="P225" i="4"/>
  <c r="P224" i="4"/>
  <c r="P223" i="4"/>
  <c r="P222" i="4"/>
  <c r="P221" i="4"/>
  <c r="P220" i="4"/>
  <c r="P219" i="4"/>
  <c r="P218" i="4"/>
  <c r="P217" i="4"/>
  <c r="P216" i="4"/>
  <c r="P215" i="4"/>
  <c r="P214" i="4"/>
  <c r="P213" i="4"/>
  <c r="P212" i="4"/>
  <c r="P211" i="4"/>
  <c r="P210" i="4"/>
  <c r="P209" i="4"/>
  <c r="P208" i="4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326" i="2"/>
  <c r="N326" i="2"/>
  <c r="M326" i="2"/>
  <c r="L326" i="2"/>
  <c r="K326" i="2"/>
  <c r="J326" i="2"/>
  <c r="I326" i="2"/>
  <c r="H326" i="2"/>
  <c r="G326" i="2"/>
  <c r="F326" i="2"/>
  <c r="E326" i="2"/>
  <c r="D326" i="2"/>
  <c r="C326" i="2"/>
  <c r="P325" i="2"/>
  <c r="P324" i="2"/>
  <c r="P323" i="2"/>
  <c r="P322" i="2"/>
  <c r="P321" i="2"/>
  <c r="P320" i="2"/>
  <c r="P319" i="2"/>
  <c r="P318" i="2"/>
  <c r="P317" i="2"/>
  <c r="P288" i="2"/>
  <c r="P287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123" i="2" l="1"/>
  <c r="P326" i="2"/>
  <c r="P123" i="4"/>
  <c r="P326" i="4"/>
  <c r="P326" i="3"/>
  <c r="P123" i="3"/>
  <c r="E22" i="1" l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B7" i="1"/>
  <c r="D24" i="1" l="1"/>
  <c r="C24" i="1"/>
  <c r="E24" i="1"/>
</calcChain>
</file>

<file path=xl/sharedStrings.xml><?xml version="1.0" encoding="utf-8"?>
<sst xmlns="http://schemas.openxmlformats.org/spreadsheetml/2006/main" count="2011" uniqueCount="744">
  <si>
    <t>Public Schools of North Carolina</t>
  </si>
  <si>
    <t>North Carolina Department of Public Instruction</t>
  </si>
  <si>
    <t xml:space="preserve">ADM </t>
  </si>
  <si>
    <t>Enter LEA#</t>
  </si>
  <si>
    <t>010</t>
  </si>
  <si>
    <t>ACTUAL</t>
  </si>
  <si>
    <t>PROJECTED</t>
  </si>
  <si>
    <t>ALLOTTED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</si>
  <si>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</si>
  <si>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</si>
  <si>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</si>
  <si>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</si>
  <si>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</si>
  <si>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</si>
  <si>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</si>
  <si>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</si>
  <si>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</si>
  <si>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</si>
  <si>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</si>
  <si>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</si>
  <si>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</si>
  <si>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TOTAL</t>
  </si>
  <si>
    <t>LEA No.</t>
  </si>
  <si>
    <t>KIND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</si>
  <si>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</si>
  <si>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</si>
  <si>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</si>
  <si>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</si>
  <si>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</si>
  <si>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</si>
  <si>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</si>
  <si>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</si>
  <si>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</si>
  <si>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</si>
  <si>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</si>
  <si>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</si>
  <si>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</si>
  <si>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</si>
  <si>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</si>
  <si>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</si>
  <si>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</si>
  <si>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</si>
  <si>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</si>
  <si>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</si>
  <si>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</si>
  <si>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</si>
  <si>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</si>
  <si>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</si>
  <si>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</si>
  <si>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</si>
  <si>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</si>
  <si>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</si>
  <si>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</si>
  <si>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</si>
  <si>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</si>
  <si>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</si>
  <si>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</si>
  <si>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</si>
  <si>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</si>
  <si>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</si>
  <si>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</si>
  <si>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</si>
  <si>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</si>
  <si>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</si>
  <si>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</si>
  <si>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</si>
  <si>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</si>
  <si>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</si>
  <si>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</si>
  <si>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</si>
  <si>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</si>
  <si>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</si>
  <si>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</si>
  <si>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</si>
  <si>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</si>
  <si>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</si>
  <si>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</si>
  <si>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</si>
  <si>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</si>
  <si>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</si>
  <si>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</si>
  <si>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</si>
  <si>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</si>
  <si>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</si>
  <si>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</si>
  <si>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</si>
  <si>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</si>
  <si>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</si>
  <si>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</si>
  <si>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</si>
  <si>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</si>
  <si>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</si>
  <si>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</si>
  <si>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</si>
  <si>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</si>
  <si>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</si>
  <si>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</si>
  <si>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</si>
  <si>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</si>
  <si>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</si>
  <si>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</si>
  <si>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</si>
  <si>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</si>
  <si>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</si>
  <si>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</si>
  <si>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</si>
  <si>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</si>
  <si>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</si>
  <si>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</si>
  <si>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</si>
  <si>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</si>
  <si>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</si>
  <si>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</si>
  <si>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</si>
  <si>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Chapel Hill-Carrboro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</si>
  <si>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</si>
  <si>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</si>
  <si>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</si>
  <si>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</si>
  <si>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</si>
  <si>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</si>
  <si>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</si>
  <si>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</si>
  <si>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</si>
  <si>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</si>
  <si>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</si>
  <si>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</si>
  <si>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</si>
  <si>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</si>
  <si>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</si>
  <si>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</si>
  <si>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</si>
  <si>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</si>
  <si>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</si>
  <si>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</si>
  <si>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</si>
  <si>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</si>
  <si>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</si>
  <si>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</si>
  <si>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</si>
  <si>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</si>
  <si>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</si>
  <si>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</si>
  <si>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</si>
  <si>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</si>
  <si>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</si>
  <si>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</si>
  <si>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</si>
  <si>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</si>
  <si>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</si>
  <si>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</si>
  <si>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01B</t>
  </si>
  <si>
    <t>River Mill Academy</t>
  </si>
  <si>
    <t>01C</t>
  </si>
  <si>
    <t>Clover Garden</t>
  </si>
  <si>
    <t>01D</t>
  </si>
  <si>
    <t>The Hawbridge School</t>
  </si>
  <si>
    <t>06A</t>
  </si>
  <si>
    <t>Grandfather Academy</t>
  </si>
  <si>
    <t>06B</t>
  </si>
  <si>
    <t>07A</t>
  </si>
  <si>
    <t>Washington Montessori</t>
  </si>
  <si>
    <t>08A</t>
  </si>
  <si>
    <t>09A</t>
  </si>
  <si>
    <t>10A</t>
  </si>
  <si>
    <t>Charter Day School</t>
  </si>
  <si>
    <t>10B</t>
  </si>
  <si>
    <t>South Brunswick Charter School</t>
  </si>
  <si>
    <t>11A</t>
  </si>
  <si>
    <t>Evergreen Community Charter</t>
  </si>
  <si>
    <t>11B</t>
  </si>
  <si>
    <t>ArtSpace Charter</t>
  </si>
  <si>
    <t>11C</t>
  </si>
  <si>
    <t>Invest Collegiate - Imagine</t>
  </si>
  <si>
    <t>11D</t>
  </si>
  <si>
    <t>The Franklin School of Innovation</t>
  </si>
  <si>
    <t>11K</t>
  </si>
  <si>
    <t>Francine Delany New School</t>
  </si>
  <si>
    <t>12A</t>
  </si>
  <si>
    <t>13A</t>
  </si>
  <si>
    <t>Carolina International School</t>
  </si>
  <si>
    <t>13B</t>
  </si>
  <si>
    <t>Cabarrus Charter Academy</t>
  </si>
  <si>
    <t>13C</t>
  </si>
  <si>
    <t>A.C.E. Academy</t>
  </si>
  <si>
    <t>16B</t>
  </si>
  <si>
    <t>Tiller School</t>
  </si>
  <si>
    <t>19A</t>
  </si>
  <si>
    <t>Chatham Charter</t>
  </si>
  <si>
    <t>19B</t>
  </si>
  <si>
    <t>Woods Charter School</t>
  </si>
  <si>
    <t>19C</t>
  </si>
  <si>
    <t>Willow Oak Montessori</t>
  </si>
  <si>
    <t>20A</t>
  </si>
  <si>
    <t>The Learning Center</t>
  </si>
  <si>
    <t>23A</t>
  </si>
  <si>
    <t>Pinnacle Classical Academy</t>
  </si>
  <si>
    <t>24B</t>
  </si>
  <si>
    <t>24N</t>
  </si>
  <si>
    <t>Columbus Charter School</t>
  </si>
  <si>
    <t>26B</t>
  </si>
  <si>
    <t>Alpha Academy</t>
  </si>
  <si>
    <t>26C</t>
  </si>
  <si>
    <t>The Capitol Encore Academy</t>
  </si>
  <si>
    <t>27A</t>
  </si>
  <si>
    <t>Water's Edge Village School</t>
  </si>
  <si>
    <t>32A</t>
  </si>
  <si>
    <t>Maureen Joy Charter</t>
  </si>
  <si>
    <t>32B</t>
  </si>
  <si>
    <t>Healthy Start Academy</t>
  </si>
  <si>
    <t>32C</t>
  </si>
  <si>
    <t>Carter Community Charter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</si>
  <si>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</si>
  <si>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</si>
  <si>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</si>
  <si>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</si>
  <si>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</si>
  <si>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</si>
  <si>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</si>
  <si>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</si>
  <si>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</si>
  <si>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</si>
  <si>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</si>
  <si>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</si>
  <si>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</si>
  <si>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</si>
  <si>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32Q</t>
  </si>
  <si>
    <t>Reaching All Minds Academy</t>
  </si>
  <si>
    <t>33A</t>
  </si>
  <si>
    <t>North East Carolina Preparatory School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</si>
  <si>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</si>
  <si>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</si>
  <si>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</si>
  <si>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</si>
  <si>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</si>
  <si>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</si>
  <si>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</si>
  <si>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34H</t>
  </si>
  <si>
    <t>The North Carolina Leadership Academy</t>
  </si>
  <si>
    <t>35A</t>
  </si>
  <si>
    <t>Crosscreek Charter School</t>
  </si>
  <si>
    <t>36B</t>
  </si>
  <si>
    <t>Piedmont Community Charter</t>
  </si>
  <si>
    <t>36C</t>
  </si>
  <si>
    <t>Mountain Island Charter</t>
  </si>
  <si>
    <t>39A</t>
  </si>
  <si>
    <t>Falls Lake Academy</t>
  </si>
  <si>
    <t>39B</t>
  </si>
  <si>
    <t>Oxford Preparatory High School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</si>
  <si>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</si>
  <si>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</si>
  <si>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</si>
  <si>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</si>
  <si>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</si>
  <si>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</si>
  <si>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</si>
  <si>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</si>
  <si>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</si>
  <si>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</si>
  <si>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</si>
  <si>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</si>
  <si>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</si>
  <si>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</si>
  <si>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42A</t>
  </si>
  <si>
    <t>KIPP Halifax College Preparatory</t>
  </si>
  <si>
    <t>43C</t>
  </si>
  <si>
    <t>Anderson Creek Club Charter School</t>
  </si>
  <si>
    <t>45A</t>
  </si>
  <si>
    <t>The Mountain Community Sch</t>
  </si>
  <si>
    <t>49B</t>
  </si>
  <si>
    <t>American Renaissance School</t>
  </si>
  <si>
    <t>49D</t>
  </si>
  <si>
    <t>Success Charter School</t>
  </si>
  <si>
    <t>49E</t>
  </si>
  <si>
    <t>Pine Lake Preparatory</t>
  </si>
  <si>
    <t>49F</t>
  </si>
  <si>
    <t>Langtree Charter Academy</t>
  </si>
  <si>
    <t>50A</t>
  </si>
  <si>
    <t>Summit Charter</t>
  </si>
  <si>
    <t>51A</t>
  </si>
  <si>
    <t>Neuse Charter School</t>
  </si>
  <si>
    <t>54A</t>
  </si>
  <si>
    <t>Children's Village Academy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</si>
  <si>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</si>
  <si>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</si>
  <si>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</si>
  <si>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</si>
  <si>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</si>
  <si>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</si>
  <si>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</si>
  <si>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</si>
  <si>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</si>
  <si>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</si>
  <si>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</si>
  <si>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Queens Grant Community School</t>
  </si>
  <si>
    <t>60I</t>
  </si>
  <si>
    <t>Community School of Davidson</t>
  </si>
  <si>
    <t>60J</t>
  </si>
  <si>
    <t>Socrates Academy</t>
  </si>
  <si>
    <t>60K</t>
  </si>
  <si>
    <t>Charlotte Secondary School</t>
  </si>
  <si>
    <t>60L</t>
  </si>
  <si>
    <t>KIPP: Charlotte</t>
  </si>
  <si>
    <t>60M</t>
  </si>
  <si>
    <t>Corvian Community School</t>
  </si>
  <si>
    <t>60N</t>
  </si>
  <si>
    <t>Aristotle Preparatory Academy</t>
  </si>
  <si>
    <t>60P</t>
  </si>
  <si>
    <t>Charlotte Choice Charter</t>
  </si>
  <si>
    <t>60Q</t>
  </si>
  <si>
    <t>Invest Collegiate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</si>
  <si>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</si>
  <si>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</si>
  <si>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</si>
  <si>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</si>
  <si>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</si>
  <si>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</si>
  <si>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</si>
  <si>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</si>
  <si>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</si>
  <si>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63A</t>
  </si>
  <si>
    <t>The Academy of Moore County</t>
  </si>
  <si>
    <t>63B</t>
  </si>
  <si>
    <t>Sandhills Theatre Arts Renaiss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</si>
  <si>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</si>
  <si>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</si>
  <si>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</si>
  <si>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</si>
  <si>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</si>
  <si>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</si>
  <si>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</si>
  <si>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Douglass Academy</t>
  </si>
  <si>
    <t>65D</t>
  </si>
  <si>
    <t>Island Montessori Charter</t>
  </si>
  <si>
    <t>66A</t>
  </si>
  <si>
    <t>Gaston College Preparatory</t>
  </si>
  <si>
    <t>67B</t>
  </si>
  <si>
    <t>Z.E.C.A. School of Arts and Technology</t>
  </si>
  <si>
    <t>68A</t>
  </si>
  <si>
    <t>68C</t>
  </si>
  <si>
    <t>The Expedition School</t>
  </si>
  <si>
    <t>69A</t>
  </si>
  <si>
    <t>Arapahoe Charter School</t>
  </si>
  <si>
    <t>73A</t>
  </si>
  <si>
    <t>Bethel Hill Charter</t>
  </si>
  <si>
    <t>73B</t>
  </si>
  <si>
    <t>Roxboro Community School</t>
  </si>
  <si>
    <t>Uwharrie Charter Academy</t>
  </si>
  <si>
    <t>78A</t>
  </si>
  <si>
    <t>CIS Academy</t>
  </si>
  <si>
    <t>78B</t>
  </si>
  <si>
    <t>Southeastern Academy</t>
  </si>
  <si>
    <t>79A</t>
  </si>
  <si>
    <t>Bethany Community Middle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</si>
  <si>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</si>
  <si>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</si>
  <si>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</si>
  <si>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</si>
  <si>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</si>
  <si>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</si>
  <si>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</si>
  <si>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</si>
  <si>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87A</t>
  </si>
  <si>
    <t>Mountain Discovery Charter School</t>
  </si>
  <si>
    <t>88A</t>
  </si>
  <si>
    <t>Brevard Academy</t>
  </si>
  <si>
    <t>90A</t>
  </si>
  <si>
    <t>Union Academy Charter School</t>
  </si>
  <si>
    <t>91A</t>
  </si>
  <si>
    <t>Vance Charter School</t>
  </si>
  <si>
    <t>91B</t>
  </si>
  <si>
    <t>Henderson Collegiate</t>
  </si>
  <si>
    <t>92B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</si>
  <si>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</si>
  <si>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</si>
  <si>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</si>
  <si>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</si>
  <si>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</si>
  <si>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</si>
  <si>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</si>
  <si>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</si>
  <si>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</si>
  <si>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</si>
  <si>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92L</t>
  </si>
  <si>
    <t>Torchlight Academy</t>
  </si>
  <si>
    <t>92M</t>
  </si>
  <si>
    <t>PreEminent Charter School</t>
  </si>
  <si>
    <t>92N</t>
  </si>
  <si>
    <t>Quest Academy</t>
  </si>
  <si>
    <t>92P</t>
  </si>
  <si>
    <t>Southern Wake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</si>
  <si>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</si>
  <si>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</si>
  <si>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</si>
  <si>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</si>
  <si>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</si>
  <si>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</si>
  <si>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</si>
  <si>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</si>
  <si>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</si>
  <si>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</si>
  <si>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</si>
  <si>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</si>
  <si>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92Y</t>
  </si>
  <si>
    <t>Envision Science Academy</t>
  </si>
  <si>
    <t>93A</t>
  </si>
  <si>
    <t>Haliwa-Saponi Tribal School</t>
  </si>
  <si>
    <t>95A</t>
  </si>
  <si>
    <t>Two Rivers Community School</t>
  </si>
  <si>
    <t>96C</t>
  </si>
  <si>
    <t>Dillard Academy</t>
  </si>
  <si>
    <t>96F</t>
  </si>
  <si>
    <t>Wayne Preparatory</t>
  </si>
  <si>
    <t>97D</t>
  </si>
  <si>
    <t>98A</t>
  </si>
  <si>
    <t>Sallie B Howard School</t>
  </si>
  <si>
    <t>98B</t>
  </si>
  <si>
    <t>Wilson Preparatory Academy</t>
  </si>
  <si>
    <t>LEANAME</t>
  </si>
  <si>
    <t>No.</t>
  </si>
  <si>
    <t>Name</t>
  </si>
  <si>
    <t>Alamance-Burlington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</si>
  <si>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</si>
  <si>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</si>
  <si>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</si>
  <si>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</si>
  <si>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</si>
  <si>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</si>
  <si>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</si>
  <si>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</si>
  <si>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</si>
  <si>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</si>
  <si>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Asheville City</t>
  </si>
  <si>
    <t>Burke County</t>
  </si>
  <si>
    <t>Cabarrus County</t>
  </si>
  <si>
    <t>Kannapolis City</t>
  </si>
  <si>
    <t>Caldwell County</t>
  </si>
  <si>
    <t>Camden County</t>
  </si>
  <si>
    <t>Carteret County</t>
  </si>
  <si>
    <t>Caswell County</t>
  </si>
  <si>
    <t>Catawba County</t>
  </si>
  <si>
    <t>Hickory City</t>
  </si>
  <si>
    <t>Newton-Conover</t>
  </si>
  <si>
    <t>Chatham County</t>
  </si>
  <si>
    <t>Cherokee County</t>
  </si>
  <si>
    <t>Edenton/Chowan</t>
  </si>
  <si>
    <t>Clay County</t>
  </si>
  <si>
    <t>Cleveland County</t>
  </si>
  <si>
    <t>Columbus County</t>
  </si>
  <si>
    <t>Whiteville City</t>
  </si>
  <si>
    <t>Craven County</t>
  </si>
  <si>
    <t>Cumberland County</t>
  </si>
  <si>
    <t>Currituck County</t>
  </si>
  <si>
    <t>Dare County</t>
  </si>
  <si>
    <t>Davidson County</t>
  </si>
  <si>
    <t>Lexington City</t>
  </si>
  <si>
    <t>Thomasville City</t>
  </si>
  <si>
    <t>Davie County</t>
  </si>
  <si>
    <t>Duplin County</t>
  </si>
  <si>
    <t>Durham County</t>
  </si>
  <si>
    <t>Edgecombe County</t>
  </si>
  <si>
    <t>Forsyth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</si>
  <si>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</si>
  <si>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</si>
  <si>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</si>
  <si>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</si>
  <si>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</si>
  <si>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</si>
  <si>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</si>
  <si>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</si>
  <si>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Roanoke Rapids City</t>
  </si>
  <si>
    <t>Weldon City</t>
  </si>
  <si>
    <t>Harnett County</t>
  </si>
  <si>
    <t>Haywood County</t>
  </si>
  <si>
    <t>Henderson County</t>
  </si>
  <si>
    <t>Hertford County</t>
  </si>
  <si>
    <t>Hoke County</t>
  </si>
  <si>
    <t>Hyde County</t>
  </si>
  <si>
    <t>Iredell-Statesville</t>
  </si>
  <si>
    <t>Mooresville City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</si>
  <si>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</si>
  <si>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</si>
  <si>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</si>
  <si>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</si>
  <si>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</si>
  <si>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</si>
  <si>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</si>
  <si>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</si>
  <si>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</si>
  <si>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</si>
  <si>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Mecklenburg County</t>
  </si>
  <si>
    <t>Mitchell County</t>
  </si>
  <si>
    <t>Montgomery County</t>
  </si>
  <si>
    <t>Moore County</t>
  </si>
  <si>
    <t>Nash-Rocky Mount</t>
  </si>
  <si>
    <t>New Hanover County</t>
  </si>
  <si>
    <t>Northampton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</si>
  <si>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</si>
  <si>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</si>
  <si>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</si>
  <si>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</si>
  <si>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</si>
  <si>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</si>
  <si>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</si>
  <si>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</si>
  <si>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</si>
  <si>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</si>
  <si>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Asheboro City</t>
  </si>
  <si>
    <t>Richmond County</t>
  </si>
  <si>
    <t>Robeson County</t>
  </si>
  <si>
    <t>Rockingham County</t>
  </si>
  <si>
    <t>Rowan-Salisbury</t>
  </si>
  <si>
    <t>Rutherford County</t>
  </si>
  <si>
    <t>Sampson County</t>
  </si>
  <si>
    <t>Clinton City</t>
  </si>
  <si>
    <t>Scotland County</t>
  </si>
  <si>
    <t>Stanly County</t>
  </si>
  <si>
    <t>Stokes County</t>
  </si>
  <si>
    <t>Surry County</t>
  </si>
  <si>
    <t>Elkin City</t>
  </si>
  <si>
    <t>Mount Airy City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</si>
  <si>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</si>
  <si>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</si>
  <si>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</si>
  <si>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</si>
  <si>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</si>
  <si>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</si>
  <si>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</si>
  <si>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</si>
  <si>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</si>
  <si>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</si>
  <si>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</si>
  <si>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</si>
  <si>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</si>
  <si>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</si>
  <si>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Total LEAs</t>
  </si>
  <si>
    <t>00A</t>
  </si>
  <si>
    <t>NC Connections Academy</t>
  </si>
  <si>
    <t>00B</t>
  </si>
  <si>
    <t>NC Virtual Academy</t>
  </si>
  <si>
    <t>Williams Academy (fka Crossnore)</t>
  </si>
  <si>
    <t>Paul R Brown Leadership Academy</t>
  </si>
  <si>
    <t>13D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</si>
  <si>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</si>
  <si>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</si>
  <si>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</si>
  <si>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</si>
  <si>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</si>
  <si>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</si>
  <si>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</si>
  <si>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</si>
  <si>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</si>
  <si>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41L</t>
  </si>
  <si>
    <t>Gate City Charter Academy</t>
  </si>
  <si>
    <t>44A</t>
  </si>
  <si>
    <t>Shining Rock Classical Academy: CFA</t>
  </si>
  <si>
    <t>45B</t>
  </si>
  <si>
    <t>FernLeaf Community Charter School</t>
  </si>
  <si>
    <t>49G</t>
  </si>
  <si>
    <t>Iredell Charter Academy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</si>
  <si>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</si>
  <si>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</si>
  <si>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</si>
  <si>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</si>
  <si>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</si>
  <si>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</si>
  <si>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</si>
  <si>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</si>
  <si>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61Q</t>
  </si>
  <si>
    <t>Mallard Creek STEM Academy</t>
  </si>
  <si>
    <t>61R</t>
  </si>
  <si>
    <t>Matthews-Mint Hill Charter Academy</t>
  </si>
  <si>
    <t>65G</t>
  </si>
  <si>
    <t>Girls Leadership Academy of Wilmington</t>
  </si>
  <si>
    <t>70A</t>
  </si>
  <si>
    <t>Northeast Academy of Aerospace &amp; AdvTech</t>
  </si>
  <si>
    <t>74C</t>
  </si>
  <si>
    <t>Winterville Charter Academy</t>
  </si>
  <si>
    <t>76A</t>
  </si>
  <si>
    <t>90B</t>
  </si>
  <si>
    <t>Union Day School</t>
  </si>
  <si>
    <t>90C</t>
  </si>
  <si>
    <t>Union Preparatory Academy at Indian Trai</t>
  </si>
  <si>
    <t>The Exploris School</t>
  </si>
  <si>
    <t>93J</t>
  </si>
  <si>
    <t>PAVE Southeast Raleigh Charter School</t>
  </si>
  <si>
    <t>93L</t>
  </si>
  <si>
    <t>Central Wake Charter High School</t>
  </si>
  <si>
    <t>Bridges Academy</t>
  </si>
  <si>
    <t>Total</t>
  </si>
  <si>
    <t>Total LEA</t>
  </si>
  <si>
    <t>09B</t>
  </si>
  <si>
    <t>South Brunswick Charter</t>
  </si>
  <si>
    <t>ArtSpace Charter School</t>
  </si>
  <si>
    <t>New Dimensions</t>
  </si>
  <si>
    <t>Woods Charter</t>
  </si>
  <si>
    <t>Thomas Academy</t>
  </si>
  <si>
    <t>Maureen Joy Charter School</t>
  </si>
  <si>
    <t>Central Park School For Child</t>
  </si>
  <si>
    <t>The Institute Development Young Leaders</t>
  </si>
  <si>
    <t>North East Carolina Prep</t>
  </si>
  <si>
    <t>The Arts Based School</t>
  </si>
  <si>
    <t>NC Leadership Charter Academy</t>
  </si>
  <si>
    <t>Piedmont Community Charter School</t>
  </si>
  <si>
    <t>Mountain Island Charter School</t>
  </si>
  <si>
    <t>Oxford Preparatory</t>
  </si>
  <si>
    <t>College Prep and Leadership Academy</t>
  </si>
  <si>
    <t>Gate City Charter</t>
  </si>
  <si>
    <t>KIPP Halifax College Prep</t>
  </si>
  <si>
    <t>Anderson Creek Academy</t>
  </si>
  <si>
    <t>Success Institute Charter</t>
  </si>
  <si>
    <t>50Z</t>
  </si>
  <si>
    <t>Catamount School</t>
  </si>
  <si>
    <t>Metrolina Reg Scholars Academy</t>
  </si>
  <si>
    <t>Charlotte Secondary</t>
  </si>
  <si>
    <t>KIPP Charlotte</t>
  </si>
  <si>
    <t>Invest Collegiate Transform</t>
  </si>
  <si>
    <t>Commonwealth High</t>
  </si>
  <si>
    <t>Stewart Creek High</t>
  </si>
  <si>
    <t>Matthews Charter Academy</t>
  </si>
  <si>
    <t>61S</t>
  </si>
  <si>
    <t>Unity Classical Charter</t>
  </si>
  <si>
    <t>61T</t>
  </si>
  <si>
    <t>Movement Charter School</t>
  </si>
  <si>
    <t>61U</t>
  </si>
  <si>
    <t>UpROAR Leadership Academy</t>
  </si>
  <si>
    <t>STARS Charter</t>
  </si>
  <si>
    <t>Island Montessori Charter School</t>
  </si>
  <si>
    <t>65F</t>
  </si>
  <si>
    <t>Coastal Preparatory Academy</t>
  </si>
  <si>
    <t>KIPP Gaston College Preparatory</t>
  </si>
  <si>
    <t>Eno River Academy</t>
  </si>
  <si>
    <t>74Z</t>
  </si>
  <si>
    <t>East Carolina Laboratory School</t>
  </si>
  <si>
    <t>Thomas Jefferson Class Academy</t>
  </si>
  <si>
    <t>Gray Stone Day</t>
  </si>
  <si>
    <t>Mountain Discovery</t>
  </si>
  <si>
    <t>Union Academy</t>
  </si>
  <si>
    <t>Union Prep Academy at Indian Trail</t>
  </si>
  <si>
    <t>PreEminent Charter</t>
  </si>
  <si>
    <t>Casa Esperanza Montessori Charter School</t>
  </si>
  <si>
    <t>Cardinal Charter Academy</t>
  </si>
  <si>
    <t>PAVE Southeast Raleigh Charter</t>
  </si>
  <si>
    <t>93M</t>
  </si>
  <si>
    <t>Peak Charter Academy</t>
  </si>
  <si>
    <t>93N</t>
  </si>
  <si>
    <t>Wayne Preparatory Academy</t>
  </si>
  <si>
    <t>Emereau: Bladen</t>
  </si>
  <si>
    <t>Unity Classical Charter School</t>
  </si>
  <si>
    <t>Pine Springs Preparatory Academy: CFA</t>
  </si>
  <si>
    <t>Best 1 OF 2 Allotted ADM for 2020-2021 School Year (LEAs and Charters)</t>
  </si>
  <si>
    <t>North Carolina Cyber Academy</t>
  </si>
  <si>
    <t>Marjorie Williams Academy</t>
  </si>
  <si>
    <t>Three Rivers Academy</t>
  </si>
  <si>
    <t>Paul R. Brown Leadership Academy</t>
  </si>
  <si>
    <t>IC Imagine</t>
  </si>
  <si>
    <t>Concord Lake STEAM Academy</t>
  </si>
  <si>
    <t>29A</t>
  </si>
  <si>
    <t>Davidson Charter Academy: CFA</t>
  </si>
  <si>
    <t>32T</t>
  </si>
  <si>
    <t>Discovery Charter</t>
  </si>
  <si>
    <t>Carter G. Woodson School</t>
  </si>
  <si>
    <t>34K</t>
  </si>
  <si>
    <t>B.L.U.E.-G.R.E.E.N. Academy</t>
  </si>
  <si>
    <t>36F</t>
  </si>
  <si>
    <t>Ridgeview Charter School</t>
  </si>
  <si>
    <t>36G</t>
  </si>
  <si>
    <t>TeamCFA - Community Public Charter</t>
  </si>
  <si>
    <t>Phoenix Academy-  Primary, Elem. IB MYP</t>
  </si>
  <si>
    <t>Cornerstone Charter Academy-CFA</t>
  </si>
  <si>
    <t>41M</t>
  </si>
  <si>
    <t>Next Generation Academy</t>
  </si>
  <si>
    <t>41N</t>
  </si>
  <si>
    <t>The Experiential School of Greensboro</t>
  </si>
  <si>
    <t>42B</t>
  </si>
  <si>
    <t>Hobgood Charter School</t>
  </si>
  <si>
    <t>51B</t>
  </si>
  <si>
    <t>Johnston Charter Academy</t>
  </si>
  <si>
    <t>53B</t>
  </si>
  <si>
    <t>Ascend Leadership Academy: Lee County</t>
  </si>
  <si>
    <t>55B</t>
  </si>
  <si>
    <t>West Lake Preparatory Academy</t>
  </si>
  <si>
    <t>Queen's Grant Community School</t>
  </si>
  <si>
    <t>Lakeside Charter Academy</t>
  </si>
  <si>
    <t>VERITAS Community School, CFA</t>
  </si>
  <si>
    <t>61V</t>
  </si>
  <si>
    <t>Bonnie Cone Classical Academy</t>
  </si>
  <si>
    <t>61W</t>
  </si>
  <si>
    <t>East Voyager Academy of Charlotte</t>
  </si>
  <si>
    <t>61X</t>
  </si>
  <si>
    <t>Mountain Island Day Community Charter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</si>
  <si>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</si>
  <si>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</si>
  <si>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</si>
  <si>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</si>
  <si>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</si>
  <si>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</si>
  <si>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63C</t>
  </si>
  <si>
    <t>Moore Montessori Community School</t>
  </si>
  <si>
    <t>Bethany Community School</t>
  </si>
  <si>
    <t>80B</t>
  </si>
  <si>
    <t>Essie Mae Kiser Foxx Charter</t>
  </si>
  <si>
    <t>90D</t>
  </si>
  <si>
    <t>Monroe Charter Academy</t>
  </si>
  <si>
    <t>90F</t>
  </si>
  <si>
    <t>Apprentice Academy High School</t>
  </si>
  <si>
    <t>Endeavor Charter School</t>
  </si>
  <si>
    <t>Central Wake High School</t>
  </si>
  <si>
    <t>Pine Springs Preparatory Academy</t>
  </si>
  <si>
    <t>93P</t>
  </si>
  <si>
    <t>Rolesville Charter Academy</t>
  </si>
  <si>
    <t>93Q</t>
  </si>
  <si>
    <t>Carolina Charter Academy</t>
  </si>
  <si>
    <t>93R</t>
  </si>
  <si>
    <t>Raleigh Oak Charter</t>
  </si>
  <si>
    <t>94A</t>
  </si>
  <si>
    <t>Pocosin Innovative Charter</t>
  </si>
  <si>
    <t>295</t>
  </si>
  <si>
    <t>Innovative School District</t>
  </si>
  <si>
    <t>34Z</t>
  </si>
  <si>
    <t>ASU Academy at Middle Fork</t>
  </si>
  <si>
    <t>65Z</t>
  </si>
  <si>
    <t>D.C. Virgo Preparatory Academy</t>
  </si>
  <si>
    <t>79Z</t>
  </si>
  <si>
    <t>Moss Street Partnership School</t>
  </si>
  <si>
    <t>State Planning Allotment - Fiscal Year 2020-21</t>
  </si>
  <si>
    <t>Discovery Charter School</t>
  </si>
  <si>
    <t>TeamCFA ? Community Public Charter</t>
  </si>
  <si>
    <t>Hobgood Charter Academy</t>
  </si>
  <si>
    <t>East Voyager Academy</t>
  </si>
  <si>
    <t>Mountain Island Day School</t>
  </si>
  <si>
    <t>Apprentice Academy High School of North Carolina</t>
  </si>
  <si>
    <t xml:space="preserve"> Catamount School </t>
  </si>
  <si>
    <t xml:space="preserve">           -</t>
  </si>
  <si>
    <t xml:space="preserve">        -</t>
  </si>
  <si>
    <t xml:space="preserve">       -</t>
  </si>
  <si>
    <t xml:space="preserve"> D.C. Virgo Preparatory Academy </t>
  </si>
  <si>
    <t xml:space="preserve"> East Carolina Laboratory School </t>
  </si>
  <si>
    <t xml:space="preserve"> Moss Street Partnership School </t>
  </si>
  <si>
    <t xml:space="preserve"> Innovative School District </t>
  </si>
  <si>
    <t>Best 1 OF 2 Actual for FY 2019-20 ADM for 2020-2021 School Year (Charters, Lab, Innovative Sch -Month 1 Adj.</t>
  </si>
  <si>
    <t xml:space="preserve">Best 1 OF 2 Projected ADM for 2020-2021 School Year </t>
  </si>
  <si>
    <t>Three Rivers Charter</t>
  </si>
  <si>
    <t>Concord Lake STEAM Acad.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</si>
</sst>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2"/>
      <name val="Century Schoolbook"/>
      <family val="1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/>
  </cellStyleXfs>
  <cellXfs count="62">
    <xf numFmtId="0" fontId="0" fillId="0" borderId="0" xfId="0"/>
    <xf numFmtId="0" fontId="3" fillId="0" borderId="0" xfId="0" applyFont="1"/>
    <xf numFmtId="1" fontId="4" fillId="0" borderId="1" xfId="0" applyNumberFormat="1" applyFont="1" applyBorder="1"/>
    <xf numFmtId="0" fontId="3" fillId="0" borderId="1" xfId="0" applyFont="1" applyBorder="1"/>
    <xf numFmtId="0" fontId="3" fillId="0" borderId="0" xfId="0" applyFont="1" applyBorder="1"/>
    <xf numFmtId="1" fontId="4" fillId="0" borderId="0" xfId="0" applyNumberFormat="1" applyFont="1" applyBorder="1"/>
    <xf numFmtId="0" fontId="3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/>
    <xf numFmtId="41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41" fontId="9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Border="1"/>
    <xf numFmtId="37" fontId="0" fillId="0" borderId="0" xfId="0" applyNumberFormat="1"/>
    <xf numFmtId="41" fontId="0" fillId="0" borderId="0" xfId="0" applyNumberFormat="1"/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0" xfId="0" applyFont="1"/>
    <xf numFmtId="49" fontId="0" fillId="0" borderId="0" xfId="0" applyNumberFormat="1" applyAlignment="1">
      <alignment horizontal="center"/>
    </xf>
    <xf numFmtId="3" fontId="0" fillId="0" borderId="0" xfId="0" applyNumberFormat="1" applyProtection="1">
      <protection locked="0"/>
    </xf>
    <xf numFmtId="3" fontId="13" fillId="0" borderId="0" xfId="0" applyNumberFormat="1" applyFont="1"/>
    <xf numFmtId="49" fontId="13" fillId="0" borderId="0" xfId="0" applyNumberFormat="1" applyFont="1"/>
    <xf numFmtId="164" fontId="13" fillId="0" borderId="0" xfId="1" applyNumberFormat="1" applyFont="1"/>
    <xf numFmtId="37" fontId="13" fillId="0" borderId="0" xfId="0" applyNumberFormat="1" applyFont="1"/>
    <xf numFmtId="37" fontId="13" fillId="0" borderId="3" xfId="0" applyNumberFormat="1" applyFont="1" applyBorder="1"/>
    <xf numFmtId="0" fontId="0" fillId="0" borderId="0" xfId="0" applyAlignment="1">
      <alignment horizontal="left"/>
    </xf>
    <xf numFmtId="49" fontId="2" fillId="0" borderId="0" xfId="0" applyNumberFormat="1" applyFont="1"/>
    <xf numFmtId="3" fontId="16" fillId="0" borderId="0" xfId="2" applyNumberFormat="1" applyBorder="1"/>
    <xf numFmtId="164" fontId="2" fillId="0" borderId="0" xfId="1" applyNumberFormat="1" applyFont="1"/>
    <xf numFmtId="49" fontId="0" fillId="0" borderId="4" xfId="0" applyNumberFormat="1" applyBorder="1" applyAlignment="1">
      <alignment horizontal="center"/>
    </xf>
    <xf numFmtId="49" fontId="2" fillId="0" borderId="4" xfId="0" applyNumberFormat="1" applyFont="1" applyBorder="1"/>
    <xf numFmtId="3" fontId="16" fillId="0" borderId="4" xfId="2" applyNumberFormat="1" applyBorder="1"/>
    <xf numFmtId="164" fontId="2" fillId="0" borderId="4" xfId="1" applyNumberFormat="1" applyFont="1" applyBorder="1"/>
    <xf numFmtId="0" fontId="14" fillId="0" borderId="0" xfId="0" applyFont="1" applyFill="1" applyBorder="1"/>
    <xf numFmtId="3" fontId="0" fillId="0" borderId="0" xfId="0" applyNumberFormat="1" applyBorder="1"/>
    <xf numFmtId="0" fontId="13" fillId="0" borderId="0" xfId="0" applyFont="1" applyAlignment="1">
      <alignment horizontal="left"/>
    </xf>
    <xf numFmtId="0" fontId="0" fillId="0" borderId="5" xfId="0" applyBorder="1"/>
    <xf numFmtId="3" fontId="0" fillId="0" borderId="5" xfId="0" applyNumberFormat="1" applyBorder="1"/>
    <xf numFmtId="41" fontId="0" fillId="0" borderId="0" xfId="0" applyNumberFormat="1" applyFont="1"/>
    <xf numFmtId="0" fontId="0" fillId="0" borderId="0" xfId="0" applyFont="1" applyFill="1" applyBorder="1"/>
    <xf numFmtId="3" fontId="0" fillId="0" borderId="0" xfId="0" applyNumberFormat="1" applyFont="1" applyProtection="1">
      <protection locked="0"/>
    </xf>
    <xf numFmtId="0" fontId="0" fillId="0" borderId="0" xfId="0" applyFont="1"/>
    <xf numFmtId="41" fontId="0" fillId="0" borderId="0" xfId="0" applyNumberFormat="1" applyFont="1" applyAlignment="1"/>
    <xf numFmtId="49" fontId="5" fillId="2" borderId="2" xfId="0" quotePrefix="1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Font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3" fontId="0" fillId="0" borderId="0" xfId="0" applyNumberFormat="1" applyFont="1"/>
    <xf numFmtId="37" fontId="0" fillId="0" borderId="0" xfId="0" applyNumberFormat="1" applyFont="1"/>
    <xf numFmtId="37" fontId="0" fillId="0" borderId="3" xfId="0" applyNumberFormat="1" applyFont="1" applyBorder="1"/>
    <xf numFmtId="0" fontId="5" fillId="0" borderId="0" xfId="0" applyFont="1" applyAlignment="1">
      <alignment horizontal="center"/>
    </xf>
    <xf numFmtId="3" fontId="1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</xdr:colOff>
          <xdr:row>0</xdr:row>
          <xdr:rowOff>0</xdr:rowOff>
        </xdr:from>
        <xdr:to>
          <xdr:col>0</xdr:col>
          <xdr:colOff>657225</xdr:colOff>
          <xdr:row>2</xdr:row>
          <xdr:rowOff>114300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topLeftCell="A2" zoomScale="75" zoomScaleNormal="75" workbookViewId="0">
      <selection activeCell="A8" sqref="A8"/>
    </sheetView>
  </sheetViews>
  <sheetFormatPr defaultRowHeight="12.75" x14ac:dyDescent="0.2"/>
  <cols>
    <col min="1" max="1" width="15.5703125" style="1" customWidth="1"/>
    <col min="2" max="2" width="2" style="1" customWidth="1"/>
    <col min="3" max="3" width="14.42578125" style="1" customWidth="1"/>
    <col min="4" max="4" width="14" style="1" customWidth="1"/>
    <col min="5" max="5" width="14.7109375" style="1" customWidth="1"/>
    <col min="6" max="6" width="17.140625" style="1" customWidth="1"/>
    <col min="7" max="16384" width="9.140625" style="1"/>
  </cols>
  <sheetData>
    <row r="1" spans="1:7" ht="19.5" x14ac:dyDescent="0.3">
      <c r="B1" s="2" t="s">
        <v>0</v>
      </c>
      <c r="C1" s="2"/>
      <c r="D1" s="3"/>
      <c r="E1" s="3"/>
      <c r="F1" s="3"/>
      <c r="G1" s="4"/>
    </row>
    <row r="2" spans="1:7" ht="19.5" x14ac:dyDescent="0.3">
      <c r="B2" s="5" t="s">
        <v>1</v>
      </c>
      <c r="C2" s="5"/>
    </row>
    <row r="4" spans="1:7" ht="28.9" customHeight="1" x14ac:dyDescent="0.3">
      <c r="A4" s="57" t="s">
        <v>725</v>
      </c>
      <c r="B4" s="57"/>
      <c r="C4" s="57"/>
      <c r="D4" s="57"/>
      <c r="E4" s="57"/>
      <c r="F4" s="57"/>
    </row>
    <row r="5" spans="1:7" ht="16.149999999999999" customHeight="1" x14ac:dyDescent="0.3">
      <c r="A5" s="57" t="s">
        <v>2</v>
      </c>
      <c r="B5" s="57"/>
      <c r="C5" s="57"/>
      <c r="D5" s="57"/>
      <c r="E5" s="57"/>
    </row>
    <row r="6" spans="1:7" ht="14.45" customHeight="1" thickBot="1" x14ac:dyDescent="0.3">
      <c r="A6" s="6" t="s">
        <v>3</v>
      </c>
      <c r="D6" s="7"/>
    </row>
    <row r="7" spans="1:7" ht="19.5" thickBot="1" x14ac:dyDescent="0.35">
      <c r="A7" s="49" t="s">
        <v>536</v>
      </c>
      <c r="B7" s="8" t="str">
        <f>VLOOKUP(A7,BetterAdm,2,FALSE)</f>
        <v>North Carolina Cyber Academy</v>
      </c>
      <c r="C7" s="8"/>
    </row>
    <row r="8" spans="1:7" ht="15" x14ac:dyDescent="0.25">
      <c r="C8" s="9"/>
    </row>
    <row r="9" spans="1:7" ht="17.45" customHeight="1" x14ac:dyDescent="0.25">
      <c r="C9" s="9" t="s">
        <v>5</v>
      </c>
      <c r="D9" s="9" t="s">
        <v>6</v>
      </c>
      <c r="E9" s="9" t="s">
        <v>7</v>
      </c>
    </row>
    <row r="10" spans="1:7" ht="17.45" customHeight="1" x14ac:dyDescent="0.25">
      <c r="A10" s="10" t="s">
        <v>8</v>
      </c>
      <c r="C10" s="11">
        <f>VLOOKUP($A$7,ActualAdm,3,FALSE)</f>
        <v>14</v>
      </c>
      <c r="D10" s="11">
        <f>VLOOKUP($A$7,ProjectedAdm,3,FALSE)</f>
        <v>14</v>
      </c>
      <c r="E10" s="11">
        <f>VLOOKUP($A$7,BetterAdm,3,FALSE)</f>
        <v>14</v>
      </c>
    </row>
    <row r="11" spans="1:7" ht="17.45" customHeight="1" x14ac:dyDescent="0.25">
      <c r="A11" s="10" t="s">
        <v>9</v>
      </c>
      <c r="C11" s="11">
        <f>VLOOKUP($A$7,ActualAdm,4,FALSE)</f>
        <v>24</v>
      </c>
      <c r="D11" s="11">
        <f>VLOOKUP($A$7,ProjectedAdm,4,FALSE)</f>
        <v>24</v>
      </c>
      <c r="E11" s="11">
        <f>VLOOKUP($A$7,BetterAdm,4,FALSE)</f>
        <v>24</v>
      </c>
    </row>
    <row r="12" spans="1:7" ht="17.45" customHeight="1" x14ac:dyDescent="0.25">
      <c r="A12" s="10" t="s">
        <v>10</v>
      </c>
      <c r="C12" s="11">
        <f>VLOOKUP($A$7,ActualAdm,5,FALSE)</f>
        <v>22</v>
      </c>
      <c r="D12" s="11">
        <f>VLOOKUP($A$7,ProjectedAdm,5,FALSE)</f>
        <v>22</v>
      </c>
      <c r="E12" s="11">
        <f>VLOOKUP($A$7,BetterAdm,5,FALSE)</f>
        <v>22</v>
      </c>
    </row>
    <row r="13" spans="1:7" ht="17.45" customHeight="1" x14ac:dyDescent="0.25">
      <c r="A13" s="10" t="s">
        <v>11</v>
      </c>
      <c r="C13" s="11">
        <f>VLOOKUP($A$7,ActualAdm,6,FALSE)</f>
        <v>25</v>
      </c>
      <c r="D13" s="11">
        <f>VLOOKUP($A$7,ProjectedAdm,6,FALSE)</f>
        <v>25</v>
      </c>
      <c r="E13" s="11">
        <f>VLOOKUP($A$7,BetterAdm,6,FALSE)</f>
        <v>25</v>
      </c>
    </row>
    <row r="14" spans="1:7" ht="17.45" customHeight="1" x14ac:dyDescent="0.25">
      <c r="A14" s="10" t="s">
        <v>12</v>
      </c>
      <c r="C14" s="11">
        <f>VLOOKUP($A$7,ActualAdm,7,FALSE)</f>
        <v>29</v>
      </c>
      <c r="D14" s="11">
        <f>VLOOKUP($A$7,ProjectedAdm,7,FALSE)</f>
        <v>29</v>
      </c>
      <c r="E14" s="11">
        <f>VLOOKUP($A$7,BetterAdm,7,FALSE)</f>
        <v>29</v>
      </c>
    </row>
    <row r="15" spans="1:7" ht="17.45" customHeight="1" x14ac:dyDescent="0.25">
      <c r="A15" s="10" t="s">
        <v>13</v>
      </c>
      <c r="C15" s="11">
        <f>VLOOKUP($A$7,ActualAdm,8,FALSE)</f>
        <v>31</v>
      </c>
      <c r="D15" s="11">
        <f>VLOOKUP($A$7,ProjectedAdm,8,FALSE)</f>
        <v>31</v>
      </c>
      <c r="E15" s="11">
        <f>VLOOKUP($A$7,BetterAdm,8,FALSE)</f>
        <v>31</v>
      </c>
    </row>
    <row r="16" spans="1:7" ht="17.45" customHeight="1" x14ac:dyDescent="0.25">
      <c r="A16" s="10" t="s">
        <v>14</v>
      </c>
      <c r="C16" s="11">
        <f>VLOOKUP($A$7,ActualAdm,9,FALSE)</f>
        <v>59</v>
      </c>
      <c r="D16" s="11">
        <f>VLOOKUP($A$7,ProjectedAdm,9,FALSE)</f>
        <v>59</v>
      </c>
      <c r="E16" s="11">
        <f>VLOOKUP($A$7,BetterAdm,9,FALSE)</f>
        <v>59</v>
      </c>
    </row>
    <row r="17" spans="1:5" ht="17.45" customHeight="1" x14ac:dyDescent="0.25">
      <c r="A17" s="10" t="s">
        <v>15</v>
      </c>
      <c r="C17" s="11">
        <f>VLOOKUP($A$7,ActualAdm,10,FALSE)</f>
        <v>75</v>
      </c>
      <c r="D17" s="11">
        <f>VLOOKUP($A$7,ProjectedAdm,10,FALSE)</f>
        <v>75</v>
      </c>
      <c r="E17" s="11">
        <f>VLOOKUP($A$7,BetterAdm,10,FALSE)</f>
        <v>75</v>
      </c>
    </row>
    <row r="18" spans="1:5" ht="17.45" customHeight="1" x14ac:dyDescent="0.25">
      <c r="A18" s="10" t="s">
        <v>16</v>
      </c>
      <c r="C18" s="11">
        <f>VLOOKUP($A$7,ActualAdm,11,FALSE)</f>
        <v>90</v>
      </c>
      <c r="D18" s="11">
        <f>VLOOKUP($A$7,ProjectedAdm,11,FALSE)</f>
        <v>90</v>
      </c>
      <c r="E18" s="11">
        <f>VLOOKUP($A$7,BetterAdm,11,FALSE)</f>
        <v>90</v>
      </c>
    </row>
    <row r="19" spans="1:5" ht="17.45" customHeight="1" x14ac:dyDescent="0.25">
      <c r="A19" s="10" t="s">
        <v>17</v>
      </c>
      <c r="C19" s="11">
        <f>VLOOKUP($A$7,ActualAdm,12,FALSE)</f>
        <v>104</v>
      </c>
      <c r="D19" s="11">
        <f>VLOOKUP($A$7,ProjectedAdm,12,FALSE)</f>
        <v>104</v>
      </c>
      <c r="E19" s="11">
        <f>VLOOKUP($A$7,BetterAdm,12,FALSE)</f>
        <v>104</v>
      </c>
    </row>
    <row r="20" spans="1:5" ht="17.45" customHeight="1" x14ac:dyDescent="0.25">
      <c r="A20" s="10" t="s">
        <v>18</v>
      </c>
      <c r="C20" s="11">
        <f>VLOOKUP($A$7,ActualAdm,13,FALSE)</f>
        <v>74</v>
      </c>
      <c r="D20" s="11">
        <f>VLOOKUP($A$7,ProjectedAdm,13,FALSE)</f>
        <v>74</v>
      </c>
      <c r="E20" s="11">
        <f>VLOOKUP($A$7,BetterAdm,13,FALSE)</f>
        <v>74</v>
      </c>
    </row>
    <row r="21" spans="1:5" ht="17.45" customHeight="1" x14ac:dyDescent="0.25">
      <c r="A21" s="10" t="s">
        <v>19</v>
      </c>
      <c r="C21" s="11">
        <f>VLOOKUP($A$7,ActualAdm,14,FALSE)</f>
        <v>87</v>
      </c>
      <c r="D21" s="11">
        <f>VLOOKUP($A$7,ProjectedAdm,14,FALSE)</f>
        <v>87</v>
      </c>
      <c r="E21" s="11">
        <f>VLOOKUP($A$7,BetterAdm,14,FALSE)</f>
        <v>87</v>
      </c>
    </row>
    <row r="22" spans="1:5" ht="17.45" customHeight="1" x14ac:dyDescent="0.25">
      <c r="A22" s="10" t="s">
        <v>20</v>
      </c>
      <c r="C22" s="11">
        <f>VLOOKUP($A$7,ActualAdm,15,FALSE)</f>
        <v>84</v>
      </c>
      <c r="D22" s="11">
        <f>VLOOKUP($A$7,ProjectedAdm,15,FALSE)</f>
        <v>84</v>
      </c>
      <c r="E22" s="11">
        <f>VLOOKUP($A$7,BetterAdm,15,FALSE)</f>
        <v>84</v>
      </c>
    </row>
    <row r="23" spans="1:5" ht="9.9499999999999993" customHeight="1" x14ac:dyDescent="0.25">
      <c r="A23" s="10"/>
      <c r="D23" s="12"/>
      <c r="E23" s="12"/>
    </row>
    <row r="24" spans="1:5" ht="17.45" customHeight="1" thickBot="1" x14ac:dyDescent="0.25">
      <c r="A24" s="13" t="s">
        <v>21</v>
      </c>
      <c r="B24" s="14"/>
      <c r="C24" s="15">
        <f>SUM(C10:C23)</f>
        <v>718</v>
      </c>
      <c r="D24" s="15">
        <f>SUM(D10:D23)</f>
        <v>718</v>
      </c>
      <c r="E24" s="15">
        <f>SUM(E10:E23)</f>
        <v>718</v>
      </c>
    </row>
    <row r="25" spans="1:5" ht="17.45" customHeight="1" thickTop="1" x14ac:dyDescent="0.2"/>
    <row r="26" spans="1:5" ht="17.45" customHeight="1" x14ac:dyDescent="0.2"/>
    <row r="27" spans="1:5" ht="17.45" customHeight="1" x14ac:dyDescent="0.2"/>
  </sheetData>
  <mergeCells count="2">
    <mergeCell ref="A4:F4"/>
    <mergeCell ref="A5:E5"/>
  </mergeCells>
  <printOptions horizontalCentered="1"/>
  <pageMargins left="0.75" right="0.75" top="1" bottom="1" header="0.5" footer="0.37"/>
  <pageSetup orientation="portrait" r:id="rId1"/>
  <headerFooter alignWithMargins="0">
    <oddFooter>&amp;L&amp;"Arial,Italic"&amp;8School Business Services
School Allotments Section&amp;C &amp;R&amp;"Arial,Italic"&amp;8 3/6/2020
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9525</xdr:colOff>
                <xdr:row>0</xdr:row>
                <xdr:rowOff>0</xdr:rowOff>
              </from>
              <to>
                <xdr:col>0</xdr:col>
                <xdr:colOff>657225</xdr:colOff>
                <xdr:row>2</xdr:row>
                <xdr:rowOff>114300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7"/>
  <sheetViews>
    <sheetView zoomScaleNormal="100" workbookViewId="0">
      <selection sqref="A1:P2"/>
    </sheetView>
  </sheetViews>
  <sheetFormatPr defaultRowHeight="12.75" x14ac:dyDescent="0.2"/>
  <cols>
    <col min="1" max="1" width="5.42578125" style="23" customWidth="1"/>
    <col min="2" max="2" width="16.42578125" style="23" customWidth="1"/>
    <col min="3" max="3" width="7.5703125" style="23" customWidth="1"/>
    <col min="4" max="4" width="8.85546875" style="23" customWidth="1"/>
    <col min="5" max="5" width="7.42578125" style="23" customWidth="1"/>
    <col min="6" max="6" width="7.140625" style="23" customWidth="1"/>
    <col min="7" max="8" width="8.42578125" style="23" customWidth="1"/>
    <col min="9" max="9" width="8.85546875" style="23" customWidth="1"/>
    <col min="10" max="10" width="8.42578125" style="23" customWidth="1"/>
    <col min="11" max="12" width="7.85546875" style="23" customWidth="1"/>
    <col min="13" max="13" width="8.42578125" style="23" customWidth="1"/>
    <col min="14" max="14" width="7.42578125" style="23" customWidth="1"/>
    <col min="15" max="15" width="8.140625" style="23" customWidth="1"/>
    <col min="16" max="16" width="8.42578125" style="23" customWidth="1"/>
    <col min="18" max="18" width="10" bestFit="1" customWidth="1"/>
  </cols>
  <sheetData>
    <row r="1" spans="1:18" ht="13.35" customHeight="1" x14ac:dyDescent="0.2">
      <c r="A1" s="59" t="s">
        <v>650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8" ht="13.3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8" x14ac:dyDescent="0.2">
      <c r="A3" s="16"/>
      <c r="B3" s="1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x14ac:dyDescent="0.2">
      <c r="A4" s="16"/>
      <c r="B4" s="1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x14ac:dyDescent="0.2">
      <c r="A5" s="60" t="s">
        <v>419</v>
      </c>
      <c r="B5" s="60" t="s">
        <v>420</v>
      </c>
      <c r="C5" s="58" t="s">
        <v>23</v>
      </c>
      <c r="D5" s="58" t="s">
        <v>24</v>
      </c>
      <c r="E5" s="58" t="s">
        <v>25</v>
      </c>
      <c r="F5" s="58" t="s">
        <v>26</v>
      </c>
      <c r="G5" s="58" t="s">
        <v>27</v>
      </c>
      <c r="H5" s="58" t="s">
        <v>28</v>
      </c>
      <c r="I5" s="58" t="s">
        <v>29</v>
      </c>
      <c r="J5" s="58" t="s">
        <v>30</v>
      </c>
      <c r="K5" s="58" t="s">
        <v>31</v>
      </c>
      <c r="L5" s="58" t="s">
        <v>32</v>
      </c>
      <c r="M5" s="58" t="s">
        <v>33</v>
      </c>
      <c r="N5" s="58" t="s">
        <v>34</v>
      </c>
      <c r="O5" s="58" t="s">
        <v>35</v>
      </c>
      <c r="P5" s="58" t="s">
        <v>21</v>
      </c>
    </row>
    <row r="6" spans="1:18" x14ac:dyDescent="0.2">
      <c r="A6" s="60"/>
      <c r="B6" s="60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8" x14ac:dyDescent="0.2">
      <c r="A7" s="16"/>
      <c r="B7" s="1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x14ac:dyDescent="0.2">
      <c r="A8" s="27" t="s">
        <v>4</v>
      </c>
      <c r="B8" s="27" t="s">
        <v>421</v>
      </c>
      <c r="C8" s="28">
        <v>1742</v>
      </c>
      <c r="D8" s="28">
        <v>1769</v>
      </c>
      <c r="E8" s="28">
        <v>1779</v>
      </c>
      <c r="F8" s="28">
        <v>1723</v>
      </c>
      <c r="G8" s="28">
        <v>1712</v>
      </c>
      <c r="H8" s="28">
        <v>1741</v>
      </c>
      <c r="I8" s="28">
        <v>1798</v>
      </c>
      <c r="J8" s="28">
        <v>1930</v>
      </c>
      <c r="K8" s="28">
        <v>1841</v>
      </c>
      <c r="L8" s="28">
        <v>2012</v>
      </c>
      <c r="M8" s="28">
        <v>1778</v>
      </c>
      <c r="N8" s="28">
        <v>1670</v>
      </c>
      <c r="O8" s="28">
        <v>1551</v>
      </c>
      <c r="P8" s="29">
        <f t="shared" ref="P8:P71" si="0">SUM(C8:O8)</f>
        <v>23046</v>
      </c>
      <c r="R8" s="19"/>
    </row>
    <row r="9" spans="1:18" x14ac:dyDescent="0.2">
      <c r="A9" s="27" t="s">
        <v>36</v>
      </c>
      <c r="B9" s="27" t="s">
        <v>422</v>
      </c>
      <c r="C9" s="28">
        <v>343</v>
      </c>
      <c r="D9" s="28">
        <v>375</v>
      </c>
      <c r="E9" s="28">
        <v>391</v>
      </c>
      <c r="F9" s="28">
        <v>318</v>
      </c>
      <c r="G9" s="28">
        <v>368</v>
      </c>
      <c r="H9" s="28">
        <v>370</v>
      </c>
      <c r="I9" s="28">
        <v>366</v>
      </c>
      <c r="J9" s="28">
        <v>389</v>
      </c>
      <c r="K9" s="28">
        <v>402</v>
      </c>
      <c r="L9" s="28">
        <v>420</v>
      </c>
      <c r="M9" s="28">
        <v>326</v>
      </c>
      <c r="N9" s="28">
        <v>352</v>
      </c>
      <c r="O9" s="28">
        <v>337</v>
      </c>
      <c r="P9" s="29">
        <f t="shared" si="0"/>
        <v>4757</v>
      </c>
      <c r="R9" s="19"/>
    </row>
    <row r="10" spans="1:18" x14ac:dyDescent="0.2">
      <c r="A10" s="27" t="s">
        <v>37</v>
      </c>
      <c r="B10" s="27" t="s">
        <v>423</v>
      </c>
      <c r="C10" s="28">
        <v>115</v>
      </c>
      <c r="D10" s="28">
        <v>114</v>
      </c>
      <c r="E10" s="28">
        <v>101</v>
      </c>
      <c r="F10" s="28">
        <v>114</v>
      </c>
      <c r="G10" s="28">
        <v>100</v>
      </c>
      <c r="H10" s="28">
        <v>119</v>
      </c>
      <c r="I10" s="28">
        <v>93</v>
      </c>
      <c r="J10" s="28">
        <v>113</v>
      </c>
      <c r="K10" s="28">
        <v>117</v>
      </c>
      <c r="L10" s="28">
        <v>128</v>
      </c>
      <c r="M10" s="28">
        <v>101</v>
      </c>
      <c r="N10" s="28">
        <v>94</v>
      </c>
      <c r="O10" s="28">
        <v>101</v>
      </c>
      <c r="P10" s="29">
        <f t="shared" si="0"/>
        <v>1410</v>
      </c>
      <c r="R10" s="19"/>
    </row>
    <row r="11" spans="1:18" x14ac:dyDescent="0.2">
      <c r="A11" s="27" t="s">
        <v>38</v>
      </c>
      <c r="B11" s="27" t="s">
        <v>424</v>
      </c>
      <c r="C11" s="28">
        <v>259</v>
      </c>
      <c r="D11" s="28">
        <v>241</v>
      </c>
      <c r="E11" s="28">
        <v>247</v>
      </c>
      <c r="F11" s="28">
        <v>232</v>
      </c>
      <c r="G11" s="28">
        <v>241</v>
      </c>
      <c r="H11" s="28">
        <v>262</v>
      </c>
      <c r="I11" s="28">
        <v>261</v>
      </c>
      <c r="J11" s="28">
        <v>226</v>
      </c>
      <c r="K11" s="28">
        <v>246</v>
      </c>
      <c r="L11" s="28">
        <v>247</v>
      </c>
      <c r="M11" s="28">
        <v>224</v>
      </c>
      <c r="N11" s="28">
        <v>241</v>
      </c>
      <c r="O11" s="28">
        <v>220</v>
      </c>
      <c r="P11" s="29">
        <f t="shared" si="0"/>
        <v>3147</v>
      </c>
      <c r="R11" s="19"/>
    </row>
    <row r="12" spans="1:18" x14ac:dyDescent="0.2">
      <c r="A12" s="27" t="s">
        <v>39</v>
      </c>
      <c r="B12" s="27" t="s">
        <v>425</v>
      </c>
      <c r="C12" s="28">
        <v>197</v>
      </c>
      <c r="D12" s="28">
        <v>208</v>
      </c>
      <c r="E12" s="28">
        <v>214</v>
      </c>
      <c r="F12" s="28">
        <v>189</v>
      </c>
      <c r="G12" s="28">
        <v>240</v>
      </c>
      <c r="H12" s="28">
        <v>221</v>
      </c>
      <c r="I12" s="28">
        <v>244</v>
      </c>
      <c r="J12" s="28">
        <v>277</v>
      </c>
      <c r="K12" s="28">
        <v>240</v>
      </c>
      <c r="L12" s="28">
        <v>252</v>
      </c>
      <c r="M12" s="28">
        <v>222</v>
      </c>
      <c r="N12" s="28">
        <v>228</v>
      </c>
      <c r="O12" s="28">
        <v>204</v>
      </c>
      <c r="P12" s="29">
        <f t="shared" si="0"/>
        <v>2936</v>
      </c>
      <c r="R12" s="19"/>
    </row>
    <row r="13" spans="1:18" x14ac:dyDescent="0.2">
      <c r="A13" s="27" t="s">
        <v>40</v>
      </c>
      <c r="B13" s="27" t="s">
        <v>426</v>
      </c>
      <c r="C13" s="28">
        <v>130</v>
      </c>
      <c r="D13" s="28">
        <v>143</v>
      </c>
      <c r="E13" s="28">
        <v>142</v>
      </c>
      <c r="F13" s="28">
        <v>146</v>
      </c>
      <c r="G13" s="28">
        <v>146</v>
      </c>
      <c r="H13" s="28">
        <v>152</v>
      </c>
      <c r="I13" s="28">
        <v>171</v>
      </c>
      <c r="J13" s="28">
        <v>156</v>
      </c>
      <c r="K13" s="28">
        <v>158</v>
      </c>
      <c r="L13" s="28">
        <v>143</v>
      </c>
      <c r="M13" s="28">
        <v>148</v>
      </c>
      <c r="N13" s="28">
        <v>143</v>
      </c>
      <c r="O13" s="28">
        <v>120</v>
      </c>
      <c r="P13" s="29">
        <f t="shared" si="0"/>
        <v>1898</v>
      </c>
      <c r="R13" s="19"/>
    </row>
    <row r="14" spans="1:18" x14ac:dyDescent="0.2">
      <c r="A14" s="27" t="s">
        <v>41</v>
      </c>
      <c r="B14" s="27" t="s">
        <v>427</v>
      </c>
      <c r="C14" s="28">
        <v>456</v>
      </c>
      <c r="D14" s="28">
        <v>445</v>
      </c>
      <c r="E14" s="28">
        <v>453</v>
      </c>
      <c r="F14" s="28">
        <v>480</v>
      </c>
      <c r="G14" s="28">
        <v>485</v>
      </c>
      <c r="H14" s="28">
        <v>504</v>
      </c>
      <c r="I14" s="28">
        <v>485</v>
      </c>
      <c r="J14" s="28">
        <v>516</v>
      </c>
      <c r="K14" s="28">
        <v>496</v>
      </c>
      <c r="L14" s="28">
        <v>556</v>
      </c>
      <c r="M14" s="28">
        <v>493</v>
      </c>
      <c r="N14" s="28">
        <v>460</v>
      </c>
      <c r="O14" s="28">
        <v>522</v>
      </c>
      <c r="P14" s="29">
        <f t="shared" si="0"/>
        <v>6351</v>
      </c>
      <c r="R14" s="19"/>
    </row>
    <row r="15" spans="1:18" x14ac:dyDescent="0.2">
      <c r="A15" s="27" t="s">
        <v>42</v>
      </c>
      <c r="B15" s="27" t="s">
        <v>428</v>
      </c>
      <c r="C15" s="28">
        <v>154</v>
      </c>
      <c r="D15" s="28">
        <v>126</v>
      </c>
      <c r="E15" s="28">
        <v>127</v>
      </c>
      <c r="F15" s="28">
        <v>165</v>
      </c>
      <c r="G15" s="28">
        <v>138</v>
      </c>
      <c r="H15" s="28">
        <v>177</v>
      </c>
      <c r="I15" s="28">
        <v>160</v>
      </c>
      <c r="J15" s="28">
        <v>162</v>
      </c>
      <c r="K15" s="28">
        <v>155</v>
      </c>
      <c r="L15" s="28">
        <v>176</v>
      </c>
      <c r="M15" s="28">
        <v>153</v>
      </c>
      <c r="N15" s="28">
        <v>145</v>
      </c>
      <c r="O15" s="28">
        <v>149</v>
      </c>
      <c r="P15" s="29">
        <f t="shared" si="0"/>
        <v>1987</v>
      </c>
      <c r="R15" s="19"/>
    </row>
    <row r="16" spans="1:18" x14ac:dyDescent="0.2">
      <c r="A16" s="27" t="s">
        <v>43</v>
      </c>
      <c r="B16" s="27" t="s">
        <v>429</v>
      </c>
      <c r="C16" s="28">
        <v>301</v>
      </c>
      <c r="D16" s="28">
        <v>302</v>
      </c>
      <c r="E16" s="28">
        <v>268</v>
      </c>
      <c r="F16" s="28">
        <v>268</v>
      </c>
      <c r="G16" s="28">
        <v>298</v>
      </c>
      <c r="H16" s="28">
        <v>300</v>
      </c>
      <c r="I16" s="28">
        <v>300</v>
      </c>
      <c r="J16" s="28">
        <v>353</v>
      </c>
      <c r="K16" s="28">
        <v>341</v>
      </c>
      <c r="L16" s="28">
        <v>383</v>
      </c>
      <c r="M16" s="28">
        <v>352</v>
      </c>
      <c r="N16" s="28">
        <v>307</v>
      </c>
      <c r="O16" s="28">
        <v>321</v>
      </c>
      <c r="P16" s="29">
        <f t="shared" si="0"/>
        <v>4094</v>
      </c>
      <c r="R16" s="19"/>
    </row>
    <row r="17" spans="1:18" x14ac:dyDescent="0.2">
      <c r="A17" s="27" t="s">
        <v>44</v>
      </c>
      <c r="B17" s="27" t="s">
        <v>430</v>
      </c>
      <c r="C17" s="28">
        <v>970</v>
      </c>
      <c r="D17" s="28">
        <v>893</v>
      </c>
      <c r="E17" s="28">
        <v>893</v>
      </c>
      <c r="F17" s="28">
        <v>905</v>
      </c>
      <c r="G17" s="28">
        <v>918</v>
      </c>
      <c r="H17" s="28">
        <v>943</v>
      </c>
      <c r="I17" s="28">
        <v>988</v>
      </c>
      <c r="J17" s="28">
        <v>1078</v>
      </c>
      <c r="K17" s="28">
        <v>1082</v>
      </c>
      <c r="L17" s="28">
        <v>1235</v>
      </c>
      <c r="M17" s="28">
        <v>1091</v>
      </c>
      <c r="N17" s="28">
        <v>890</v>
      </c>
      <c r="O17" s="28">
        <v>965</v>
      </c>
      <c r="P17" s="29">
        <f t="shared" si="0"/>
        <v>12851</v>
      </c>
      <c r="R17" s="19"/>
    </row>
    <row r="18" spans="1:18" x14ac:dyDescent="0.2">
      <c r="A18" s="27" t="s">
        <v>45</v>
      </c>
      <c r="B18" s="27" t="s">
        <v>431</v>
      </c>
      <c r="C18" s="28">
        <v>1880</v>
      </c>
      <c r="D18" s="28">
        <v>1759</v>
      </c>
      <c r="E18" s="28">
        <v>1779</v>
      </c>
      <c r="F18" s="28">
        <v>1763</v>
      </c>
      <c r="G18" s="28">
        <v>1766</v>
      </c>
      <c r="H18" s="28">
        <v>1739</v>
      </c>
      <c r="I18" s="28">
        <v>1858</v>
      </c>
      <c r="J18" s="28">
        <v>1861</v>
      </c>
      <c r="K18" s="28">
        <v>1788</v>
      </c>
      <c r="L18" s="28">
        <v>2086</v>
      </c>
      <c r="M18" s="28">
        <v>1823</v>
      </c>
      <c r="N18" s="28">
        <v>1862</v>
      </c>
      <c r="O18" s="28">
        <v>1754</v>
      </c>
      <c r="P18" s="29">
        <f t="shared" si="0"/>
        <v>23718</v>
      </c>
      <c r="R18" s="19"/>
    </row>
    <row r="19" spans="1:18" x14ac:dyDescent="0.2">
      <c r="A19" s="27" t="s">
        <v>46</v>
      </c>
      <c r="B19" s="27" t="s">
        <v>432</v>
      </c>
      <c r="C19" s="28">
        <v>340</v>
      </c>
      <c r="D19" s="28">
        <v>329</v>
      </c>
      <c r="E19" s="28">
        <v>317</v>
      </c>
      <c r="F19" s="28">
        <v>351</v>
      </c>
      <c r="G19" s="28">
        <v>340</v>
      </c>
      <c r="H19" s="28">
        <v>310</v>
      </c>
      <c r="I19" s="28">
        <v>306</v>
      </c>
      <c r="J19" s="28">
        <v>273</v>
      </c>
      <c r="K19" s="28">
        <v>287</v>
      </c>
      <c r="L19" s="28">
        <v>466</v>
      </c>
      <c r="M19" s="28">
        <v>378</v>
      </c>
      <c r="N19" s="28">
        <v>323</v>
      </c>
      <c r="O19" s="28">
        <v>311</v>
      </c>
      <c r="P19" s="29">
        <f t="shared" si="0"/>
        <v>4331</v>
      </c>
      <c r="R19" s="19"/>
    </row>
    <row r="20" spans="1:18" x14ac:dyDescent="0.2">
      <c r="A20" s="27" t="s">
        <v>47</v>
      </c>
      <c r="B20" s="27" t="s">
        <v>433</v>
      </c>
      <c r="C20" s="28">
        <v>846</v>
      </c>
      <c r="D20" s="28">
        <v>851</v>
      </c>
      <c r="E20" s="28">
        <v>854</v>
      </c>
      <c r="F20" s="28">
        <v>852</v>
      </c>
      <c r="G20" s="28">
        <v>878</v>
      </c>
      <c r="H20" s="28">
        <v>940</v>
      </c>
      <c r="I20" s="28">
        <v>1029</v>
      </c>
      <c r="J20" s="28">
        <v>971</v>
      </c>
      <c r="K20" s="28">
        <v>955</v>
      </c>
      <c r="L20" s="28">
        <v>1020</v>
      </c>
      <c r="M20" s="28">
        <v>878</v>
      </c>
      <c r="N20" s="28">
        <v>933</v>
      </c>
      <c r="O20" s="28">
        <v>901</v>
      </c>
      <c r="P20" s="29">
        <f t="shared" si="0"/>
        <v>11908</v>
      </c>
      <c r="R20" s="19"/>
    </row>
    <row r="21" spans="1:18" x14ac:dyDescent="0.2">
      <c r="A21" s="27" t="s">
        <v>48</v>
      </c>
      <c r="B21" s="27" t="s">
        <v>434</v>
      </c>
      <c r="C21" s="28">
        <v>2430</v>
      </c>
      <c r="D21" s="28">
        <v>2438</v>
      </c>
      <c r="E21" s="28">
        <v>2518</v>
      </c>
      <c r="F21" s="28">
        <v>2492</v>
      </c>
      <c r="G21" s="28">
        <v>2459</v>
      </c>
      <c r="H21" s="28">
        <v>2600</v>
      </c>
      <c r="I21" s="28">
        <v>2877</v>
      </c>
      <c r="J21" s="28">
        <v>2875</v>
      </c>
      <c r="K21" s="28">
        <v>2886</v>
      </c>
      <c r="L21" s="28">
        <v>2997</v>
      </c>
      <c r="M21" s="28">
        <v>2851</v>
      </c>
      <c r="N21" s="28">
        <v>2498</v>
      </c>
      <c r="O21" s="28">
        <v>2537</v>
      </c>
      <c r="P21" s="29">
        <f t="shared" si="0"/>
        <v>34458</v>
      </c>
      <c r="R21" s="19"/>
    </row>
    <row r="22" spans="1:18" x14ac:dyDescent="0.2">
      <c r="A22" s="27" t="s">
        <v>49</v>
      </c>
      <c r="B22" s="27" t="s">
        <v>435</v>
      </c>
      <c r="C22" s="28">
        <v>442</v>
      </c>
      <c r="D22" s="28">
        <v>430</v>
      </c>
      <c r="E22" s="28">
        <v>378</v>
      </c>
      <c r="F22" s="28">
        <v>385</v>
      </c>
      <c r="G22" s="28">
        <v>411</v>
      </c>
      <c r="H22" s="28">
        <v>410</v>
      </c>
      <c r="I22" s="28">
        <v>446</v>
      </c>
      <c r="J22" s="28">
        <v>436</v>
      </c>
      <c r="K22" s="28">
        <v>462</v>
      </c>
      <c r="L22" s="28">
        <v>457</v>
      </c>
      <c r="M22" s="28">
        <v>451</v>
      </c>
      <c r="N22" s="28">
        <v>347</v>
      </c>
      <c r="O22" s="28">
        <v>363</v>
      </c>
      <c r="P22" s="29">
        <f t="shared" si="0"/>
        <v>5418</v>
      </c>
      <c r="R22" s="19"/>
    </row>
    <row r="23" spans="1:18" x14ac:dyDescent="0.2">
      <c r="A23" s="27" t="s">
        <v>50</v>
      </c>
      <c r="B23" s="27" t="s">
        <v>436</v>
      </c>
      <c r="C23" s="28">
        <v>817</v>
      </c>
      <c r="D23" s="28">
        <v>822</v>
      </c>
      <c r="E23" s="28">
        <v>803</v>
      </c>
      <c r="F23" s="28">
        <v>785</v>
      </c>
      <c r="G23" s="28">
        <v>812</v>
      </c>
      <c r="H23" s="28">
        <v>831</v>
      </c>
      <c r="I23" s="28">
        <v>890</v>
      </c>
      <c r="J23" s="28">
        <v>947</v>
      </c>
      <c r="K23" s="28">
        <v>889</v>
      </c>
      <c r="L23" s="28">
        <v>927</v>
      </c>
      <c r="M23" s="28">
        <v>872</v>
      </c>
      <c r="N23" s="28">
        <v>897</v>
      </c>
      <c r="O23" s="28">
        <v>939</v>
      </c>
      <c r="P23" s="29">
        <f t="shared" si="0"/>
        <v>11231</v>
      </c>
      <c r="R23" s="19"/>
    </row>
    <row r="24" spans="1:18" x14ac:dyDescent="0.2">
      <c r="A24" s="27" t="s">
        <v>51</v>
      </c>
      <c r="B24" s="27" t="s">
        <v>437</v>
      </c>
      <c r="C24" s="28">
        <v>140</v>
      </c>
      <c r="D24" s="28">
        <v>145</v>
      </c>
      <c r="E24" s="28">
        <v>155</v>
      </c>
      <c r="F24" s="28">
        <v>135</v>
      </c>
      <c r="G24" s="28">
        <v>119</v>
      </c>
      <c r="H24" s="28">
        <v>143</v>
      </c>
      <c r="I24" s="28">
        <v>114</v>
      </c>
      <c r="J24" s="28">
        <v>142</v>
      </c>
      <c r="K24" s="28">
        <v>158</v>
      </c>
      <c r="L24" s="28">
        <v>206</v>
      </c>
      <c r="M24" s="28">
        <v>146</v>
      </c>
      <c r="N24" s="28">
        <v>150</v>
      </c>
      <c r="O24" s="28">
        <v>135</v>
      </c>
      <c r="P24" s="29">
        <f t="shared" si="0"/>
        <v>1888</v>
      </c>
      <c r="R24" s="19"/>
    </row>
    <row r="25" spans="1:18" x14ac:dyDescent="0.2">
      <c r="A25" s="27" t="s">
        <v>52</v>
      </c>
      <c r="B25" s="27" t="s">
        <v>438</v>
      </c>
      <c r="C25" s="28">
        <v>544</v>
      </c>
      <c r="D25" s="28">
        <v>564</v>
      </c>
      <c r="E25" s="28">
        <v>607</v>
      </c>
      <c r="F25" s="28">
        <v>584</v>
      </c>
      <c r="G25" s="28">
        <v>610</v>
      </c>
      <c r="H25" s="28">
        <v>579</v>
      </c>
      <c r="I25" s="28">
        <v>665</v>
      </c>
      <c r="J25" s="28">
        <v>689</v>
      </c>
      <c r="K25" s="28">
        <v>687</v>
      </c>
      <c r="L25" s="28">
        <v>750</v>
      </c>
      <c r="M25" s="28">
        <v>641</v>
      </c>
      <c r="N25" s="28">
        <v>610</v>
      </c>
      <c r="O25" s="28">
        <v>561</v>
      </c>
      <c r="P25" s="29">
        <f t="shared" si="0"/>
        <v>8091</v>
      </c>
      <c r="R25" s="19"/>
    </row>
    <row r="26" spans="1:18" x14ac:dyDescent="0.2">
      <c r="A26" s="27" t="s">
        <v>53</v>
      </c>
      <c r="B26" s="27" t="s">
        <v>439</v>
      </c>
      <c r="C26" s="28">
        <v>188</v>
      </c>
      <c r="D26" s="28">
        <v>192</v>
      </c>
      <c r="E26" s="28">
        <v>165</v>
      </c>
      <c r="F26" s="28">
        <v>157</v>
      </c>
      <c r="G26" s="28">
        <v>181</v>
      </c>
      <c r="H26" s="28">
        <v>199</v>
      </c>
      <c r="I26" s="28">
        <v>191</v>
      </c>
      <c r="J26" s="28">
        <v>194</v>
      </c>
      <c r="K26" s="28">
        <v>168</v>
      </c>
      <c r="L26" s="28">
        <v>205</v>
      </c>
      <c r="M26" s="28">
        <v>159</v>
      </c>
      <c r="N26" s="28">
        <v>189</v>
      </c>
      <c r="O26" s="28">
        <v>168</v>
      </c>
      <c r="P26" s="29">
        <f t="shared" si="0"/>
        <v>2356</v>
      </c>
      <c r="R26" s="19"/>
    </row>
    <row r="27" spans="1:18" x14ac:dyDescent="0.2">
      <c r="A27" s="27" t="s">
        <v>54</v>
      </c>
      <c r="B27" s="27" t="s">
        <v>440</v>
      </c>
      <c r="C27" s="28">
        <v>1154</v>
      </c>
      <c r="D27" s="28">
        <v>1078</v>
      </c>
      <c r="E27" s="28">
        <v>1198</v>
      </c>
      <c r="F27" s="28">
        <v>1146</v>
      </c>
      <c r="G27" s="28">
        <v>1117</v>
      </c>
      <c r="H27" s="28">
        <v>1235</v>
      </c>
      <c r="I27" s="28">
        <v>1258</v>
      </c>
      <c r="J27" s="28">
        <v>1305</v>
      </c>
      <c r="K27" s="28">
        <v>1298</v>
      </c>
      <c r="L27" s="28">
        <v>1354</v>
      </c>
      <c r="M27" s="28">
        <v>1171</v>
      </c>
      <c r="N27" s="28">
        <v>1221</v>
      </c>
      <c r="O27" s="28">
        <v>1212</v>
      </c>
      <c r="P27" s="29">
        <f t="shared" si="0"/>
        <v>15747</v>
      </c>
      <c r="R27" s="19"/>
    </row>
    <row r="28" spans="1:18" x14ac:dyDescent="0.2">
      <c r="A28" s="27" t="s">
        <v>55</v>
      </c>
      <c r="B28" s="27" t="s">
        <v>441</v>
      </c>
      <c r="C28" s="28">
        <v>329</v>
      </c>
      <c r="D28" s="28">
        <v>319</v>
      </c>
      <c r="E28" s="28">
        <v>307</v>
      </c>
      <c r="F28" s="28">
        <v>304</v>
      </c>
      <c r="G28" s="28">
        <v>317</v>
      </c>
      <c r="H28" s="28">
        <v>317</v>
      </c>
      <c r="I28" s="28">
        <v>325</v>
      </c>
      <c r="J28" s="28">
        <v>344</v>
      </c>
      <c r="K28" s="28">
        <v>345</v>
      </c>
      <c r="L28" s="28">
        <v>359</v>
      </c>
      <c r="M28" s="28">
        <v>284</v>
      </c>
      <c r="N28" s="28">
        <v>287</v>
      </c>
      <c r="O28" s="28">
        <v>283</v>
      </c>
      <c r="P28" s="29">
        <f t="shared" si="0"/>
        <v>4120</v>
      </c>
      <c r="R28" s="19"/>
    </row>
    <row r="29" spans="1:18" x14ac:dyDescent="0.2">
      <c r="A29" s="27" t="s">
        <v>56</v>
      </c>
      <c r="B29" s="27" t="s">
        <v>442</v>
      </c>
      <c r="C29" s="28">
        <v>214</v>
      </c>
      <c r="D29" s="28">
        <v>189</v>
      </c>
      <c r="E29" s="28">
        <v>230</v>
      </c>
      <c r="F29" s="28">
        <v>210</v>
      </c>
      <c r="G29" s="28">
        <v>203</v>
      </c>
      <c r="H29" s="28">
        <v>231</v>
      </c>
      <c r="I29" s="28">
        <v>245</v>
      </c>
      <c r="J29" s="28">
        <v>248</v>
      </c>
      <c r="K29" s="28">
        <v>208</v>
      </c>
      <c r="L29" s="28">
        <v>268</v>
      </c>
      <c r="M29" s="28">
        <v>223</v>
      </c>
      <c r="N29" s="28">
        <v>231</v>
      </c>
      <c r="O29" s="28">
        <v>229</v>
      </c>
      <c r="P29" s="29">
        <f t="shared" si="0"/>
        <v>2929</v>
      </c>
      <c r="R29" s="19"/>
    </row>
    <row r="30" spans="1:18" x14ac:dyDescent="0.2">
      <c r="A30" s="27" t="s">
        <v>57</v>
      </c>
      <c r="B30" s="27" t="s">
        <v>443</v>
      </c>
      <c r="C30" s="28">
        <v>662</v>
      </c>
      <c r="D30" s="28">
        <v>677</v>
      </c>
      <c r="E30" s="28">
        <v>652</v>
      </c>
      <c r="F30" s="28">
        <v>649</v>
      </c>
      <c r="G30" s="28">
        <v>658</v>
      </c>
      <c r="H30" s="28">
        <v>655</v>
      </c>
      <c r="I30" s="28">
        <v>712</v>
      </c>
      <c r="J30" s="28">
        <v>761</v>
      </c>
      <c r="K30" s="28">
        <v>747</v>
      </c>
      <c r="L30" s="28">
        <v>846</v>
      </c>
      <c r="M30" s="28">
        <v>792</v>
      </c>
      <c r="N30" s="28">
        <v>642</v>
      </c>
      <c r="O30" s="28">
        <v>618</v>
      </c>
      <c r="P30" s="29">
        <f t="shared" si="0"/>
        <v>9071</v>
      </c>
      <c r="R30" s="19"/>
    </row>
    <row r="31" spans="1:18" x14ac:dyDescent="0.2">
      <c r="A31" s="27" t="s">
        <v>58</v>
      </c>
      <c r="B31" s="27" t="s">
        <v>444</v>
      </c>
      <c r="C31" s="28">
        <v>227</v>
      </c>
      <c r="D31" s="28">
        <v>185</v>
      </c>
      <c r="E31" s="28">
        <v>214</v>
      </c>
      <c r="F31" s="28">
        <v>200</v>
      </c>
      <c r="G31" s="28">
        <v>229</v>
      </c>
      <c r="H31" s="28">
        <v>224</v>
      </c>
      <c r="I31" s="28">
        <v>266</v>
      </c>
      <c r="J31" s="28">
        <v>244</v>
      </c>
      <c r="K31" s="28">
        <v>261</v>
      </c>
      <c r="L31" s="28">
        <v>282</v>
      </c>
      <c r="M31" s="28">
        <v>245</v>
      </c>
      <c r="N31" s="28">
        <v>271</v>
      </c>
      <c r="O31" s="28">
        <v>254</v>
      </c>
      <c r="P31" s="29">
        <f t="shared" si="0"/>
        <v>3102</v>
      </c>
      <c r="R31" s="19"/>
    </row>
    <row r="32" spans="1:18" x14ac:dyDescent="0.2">
      <c r="A32" s="27" t="s">
        <v>59</v>
      </c>
      <c r="B32" s="27" t="s">
        <v>445</v>
      </c>
      <c r="C32" s="28">
        <v>130</v>
      </c>
      <c r="D32" s="28">
        <v>160</v>
      </c>
      <c r="E32" s="28">
        <v>117</v>
      </c>
      <c r="F32" s="28">
        <v>145</v>
      </c>
      <c r="G32" s="28">
        <v>150</v>
      </c>
      <c r="H32" s="28">
        <v>143</v>
      </c>
      <c r="I32" s="28">
        <v>166</v>
      </c>
      <c r="J32" s="28">
        <v>150</v>
      </c>
      <c r="K32" s="28">
        <v>164</v>
      </c>
      <c r="L32" s="28">
        <v>131</v>
      </c>
      <c r="M32" s="28">
        <v>142</v>
      </c>
      <c r="N32" s="28">
        <v>137</v>
      </c>
      <c r="O32" s="28">
        <v>145</v>
      </c>
      <c r="P32" s="29">
        <f t="shared" si="0"/>
        <v>1880</v>
      </c>
      <c r="R32" s="19"/>
    </row>
    <row r="33" spans="1:18" x14ac:dyDescent="0.2">
      <c r="A33" s="27" t="s">
        <v>60</v>
      </c>
      <c r="B33" s="27" t="s">
        <v>446</v>
      </c>
      <c r="C33" s="28">
        <v>89</v>
      </c>
      <c r="D33" s="28">
        <v>116</v>
      </c>
      <c r="E33" s="28">
        <v>95</v>
      </c>
      <c r="F33" s="28">
        <v>85</v>
      </c>
      <c r="G33" s="28">
        <v>87</v>
      </c>
      <c r="H33" s="28">
        <v>95</v>
      </c>
      <c r="I33" s="28">
        <v>120</v>
      </c>
      <c r="J33" s="28">
        <v>95</v>
      </c>
      <c r="K33" s="28">
        <v>106</v>
      </c>
      <c r="L33" s="28">
        <v>127</v>
      </c>
      <c r="M33" s="28">
        <v>92</v>
      </c>
      <c r="N33" s="28">
        <v>92</v>
      </c>
      <c r="O33" s="28">
        <v>88</v>
      </c>
      <c r="P33" s="29">
        <f t="shared" si="0"/>
        <v>1287</v>
      </c>
      <c r="R33" s="19"/>
    </row>
    <row r="34" spans="1:18" x14ac:dyDescent="0.2">
      <c r="A34" s="27" t="s">
        <v>61</v>
      </c>
      <c r="B34" s="27" t="s">
        <v>447</v>
      </c>
      <c r="C34" s="28">
        <v>987</v>
      </c>
      <c r="D34" s="28">
        <v>992</v>
      </c>
      <c r="E34" s="28">
        <v>1061</v>
      </c>
      <c r="F34" s="28">
        <v>1033</v>
      </c>
      <c r="G34" s="28">
        <v>1102</v>
      </c>
      <c r="H34" s="28">
        <v>1150</v>
      </c>
      <c r="I34" s="28">
        <v>1152</v>
      </c>
      <c r="J34" s="28">
        <v>1152</v>
      </c>
      <c r="K34" s="28">
        <v>1090</v>
      </c>
      <c r="L34" s="28">
        <v>1300</v>
      </c>
      <c r="M34" s="28">
        <v>1042</v>
      </c>
      <c r="N34" s="28">
        <v>1033</v>
      </c>
      <c r="O34" s="28">
        <v>1040</v>
      </c>
      <c r="P34" s="29">
        <f t="shared" si="0"/>
        <v>14134</v>
      </c>
      <c r="R34" s="19"/>
    </row>
    <row r="35" spans="1:18" x14ac:dyDescent="0.2">
      <c r="A35" s="27" t="s">
        <v>62</v>
      </c>
      <c r="B35" s="27" t="s">
        <v>448</v>
      </c>
      <c r="C35" s="28">
        <v>387</v>
      </c>
      <c r="D35" s="28">
        <v>402</v>
      </c>
      <c r="E35" s="28">
        <v>381</v>
      </c>
      <c r="F35" s="28">
        <v>366</v>
      </c>
      <c r="G35" s="28">
        <v>380</v>
      </c>
      <c r="H35" s="28">
        <v>405</v>
      </c>
      <c r="I35" s="28">
        <v>386</v>
      </c>
      <c r="J35" s="28">
        <v>415</v>
      </c>
      <c r="K35" s="28">
        <v>409</v>
      </c>
      <c r="L35" s="28">
        <v>500</v>
      </c>
      <c r="M35" s="28">
        <v>464</v>
      </c>
      <c r="N35" s="28">
        <v>435</v>
      </c>
      <c r="O35" s="28">
        <v>465</v>
      </c>
      <c r="P35" s="29">
        <f t="shared" si="0"/>
        <v>5395</v>
      </c>
      <c r="R35" s="19"/>
    </row>
    <row r="36" spans="1:18" x14ac:dyDescent="0.2">
      <c r="A36" s="27" t="s">
        <v>63</v>
      </c>
      <c r="B36" s="27" t="s">
        <v>449</v>
      </c>
      <c r="C36" s="28">
        <v>159</v>
      </c>
      <c r="D36" s="28">
        <v>164</v>
      </c>
      <c r="E36" s="28">
        <v>158</v>
      </c>
      <c r="F36" s="28">
        <v>147</v>
      </c>
      <c r="G36" s="28">
        <v>171</v>
      </c>
      <c r="H36" s="28">
        <v>178</v>
      </c>
      <c r="I36" s="28">
        <v>173</v>
      </c>
      <c r="J36" s="28">
        <v>181</v>
      </c>
      <c r="K36" s="28">
        <v>145</v>
      </c>
      <c r="L36" s="28">
        <v>193</v>
      </c>
      <c r="M36" s="28">
        <v>206</v>
      </c>
      <c r="N36" s="28">
        <v>146</v>
      </c>
      <c r="O36" s="28">
        <v>171</v>
      </c>
      <c r="P36" s="29">
        <f t="shared" si="0"/>
        <v>2192</v>
      </c>
      <c r="R36" s="19"/>
    </row>
    <row r="37" spans="1:18" x14ac:dyDescent="0.2">
      <c r="A37" s="27" t="s">
        <v>64</v>
      </c>
      <c r="B37" s="27" t="s">
        <v>450</v>
      </c>
      <c r="C37" s="28">
        <v>1079</v>
      </c>
      <c r="D37" s="28">
        <v>999</v>
      </c>
      <c r="E37" s="28">
        <v>1035</v>
      </c>
      <c r="F37" s="28">
        <v>998</v>
      </c>
      <c r="G37" s="28">
        <v>1070</v>
      </c>
      <c r="H37" s="28">
        <v>1035</v>
      </c>
      <c r="I37" s="28">
        <v>1030</v>
      </c>
      <c r="J37" s="28">
        <v>1085</v>
      </c>
      <c r="K37" s="28">
        <v>1011</v>
      </c>
      <c r="L37" s="28">
        <v>1136</v>
      </c>
      <c r="M37" s="28">
        <v>932</v>
      </c>
      <c r="N37" s="28">
        <v>970</v>
      </c>
      <c r="O37" s="28">
        <v>915</v>
      </c>
      <c r="P37" s="29">
        <f t="shared" si="0"/>
        <v>13295</v>
      </c>
      <c r="R37" s="19"/>
    </row>
    <row r="38" spans="1:18" x14ac:dyDescent="0.2">
      <c r="A38" s="27" t="s">
        <v>65</v>
      </c>
      <c r="B38" s="27" t="s">
        <v>451</v>
      </c>
      <c r="C38" s="28">
        <v>4063</v>
      </c>
      <c r="D38" s="28">
        <v>4018</v>
      </c>
      <c r="E38" s="28">
        <v>3820</v>
      </c>
      <c r="F38" s="28">
        <v>3657</v>
      </c>
      <c r="G38" s="28">
        <v>3922</v>
      </c>
      <c r="H38" s="28">
        <v>3916</v>
      </c>
      <c r="I38" s="28">
        <v>3957</v>
      </c>
      <c r="J38" s="28">
        <v>4029</v>
      </c>
      <c r="K38" s="28">
        <v>3803</v>
      </c>
      <c r="L38" s="28">
        <v>4333</v>
      </c>
      <c r="M38" s="28">
        <v>3838</v>
      </c>
      <c r="N38" s="28">
        <v>3504</v>
      </c>
      <c r="O38" s="28">
        <v>3481</v>
      </c>
      <c r="P38" s="29">
        <f t="shared" si="0"/>
        <v>50341</v>
      </c>
      <c r="R38" s="19"/>
    </row>
    <row r="39" spans="1:18" x14ac:dyDescent="0.2">
      <c r="A39" s="27" t="s">
        <v>66</v>
      </c>
      <c r="B39" s="27" t="s">
        <v>452</v>
      </c>
      <c r="C39" s="28">
        <v>353</v>
      </c>
      <c r="D39" s="28">
        <v>348</v>
      </c>
      <c r="E39" s="28">
        <v>367</v>
      </c>
      <c r="F39" s="28">
        <v>325</v>
      </c>
      <c r="G39" s="28">
        <v>359</v>
      </c>
      <c r="H39" s="28">
        <v>341</v>
      </c>
      <c r="I39" s="28">
        <v>281</v>
      </c>
      <c r="J39" s="28">
        <v>307</v>
      </c>
      <c r="K39" s="28">
        <v>351</v>
      </c>
      <c r="L39" s="28">
        <v>339</v>
      </c>
      <c r="M39" s="28">
        <v>326</v>
      </c>
      <c r="N39" s="28">
        <v>322</v>
      </c>
      <c r="O39" s="28">
        <v>313</v>
      </c>
      <c r="P39" s="29">
        <f t="shared" si="0"/>
        <v>4332</v>
      </c>
      <c r="R39" s="19"/>
    </row>
    <row r="40" spans="1:18" x14ac:dyDescent="0.2">
      <c r="A40" s="27" t="s">
        <v>67</v>
      </c>
      <c r="B40" s="27" t="s">
        <v>453</v>
      </c>
      <c r="C40" s="28">
        <v>298</v>
      </c>
      <c r="D40" s="28">
        <v>379</v>
      </c>
      <c r="E40" s="28">
        <v>367</v>
      </c>
      <c r="F40" s="28">
        <v>429</v>
      </c>
      <c r="G40" s="28">
        <v>366</v>
      </c>
      <c r="H40" s="28">
        <v>425</v>
      </c>
      <c r="I40" s="28">
        <v>366</v>
      </c>
      <c r="J40" s="28">
        <v>469</v>
      </c>
      <c r="K40" s="28">
        <v>459</v>
      </c>
      <c r="L40" s="28">
        <v>467</v>
      </c>
      <c r="M40" s="28">
        <v>469</v>
      </c>
      <c r="N40" s="28">
        <v>406</v>
      </c>
      <c r="O40" s="28">
        <v>396</v>
      </c>
      <c r="P40" s="29">
        <f t="shared" si="0"/>
        <v>5296</v>
      </c>
      <c r="R40" s="19"/>
    </row>
    <row r="41" spans="1:18" x14ac:dyDescent="0.2">
      <c r="A41" s="27" t="s">
        <v>68</v>
      </c>
      <c r="B41" s="27" t="s">
        <v>454</v>
      </c>
      <c r="C41" s="28">
        <v>1352</v>
      </c>
      <c r="D41" s="28">
        <v>1308</v>
      </c>
      <c r="E41" s="28">
        <v>1336</v>
      </c>
      <c r="F41" s="28">
        <v>1291</v>
      </c>
      <c r="G41" s="28">
        <v>1314</v>
      </c>
      <c r="H41" s="28">
        <v>1429</v>
      </c>
      <c r="I41" s="28">
        <v>1487</v>
      </c>
      <c r="J41" s="28">
        <v>1494</v>
      </c>
      <c r="K41" s="28">
        <v>1467</v>
      </c>
      <c r="L41" s="28">
        <v>1673</v>
      </c>
      <c r="M41" s="28">
        <v>1521</v>
      </c>
      <c r="N41" s="28">
        <v>1479</v>
      </c>
      <c r="O41" s="28">
        <v>1452</v>
      </c>
      <c r="P41" s="29">
        <f t="shared" si="0"/>
        <v>18603</v>
      </c>
      <c r="R41" s="19"/>
    </row>
    <row r="42" spans="1:18" x14ac:dyDescent="0.2">
      <c r="A42" s="27" t="s">
        <v>69</v>
      </c>
      <c r="B42" s="27" t="s">
        <v>455</v>
      </c>
      <c r="C42" s="28">
        <v>253</v>
      </c>
      <c r="D42" s="28">
        <v>232</v>
      </c>
      <c r="E42" s="28">
        <v>204</v>
      </c>
      <c r="F42" s="28">
        <v>241</v>
      </c>
      <c r="G42" s="28">
        <v>224</v>
      </c>
      <c r="H42" s="28">
        <v>255</v>
      </c>
      <c r="I42" s="28">
        <v>285</v>
      </c>
      <c r="J42" s="28">
        <v>263</v>
      </c>
      <c r="K42" s="28">
        <v>263</v>
      </c>
      <c r="L42" s="28">
        <v>268</v>
      </c>
      <c r="M42" s="28">
        <v>202</v>
      </c>
      <c r="N42" s="28">
        <v>225</v>
      </c>
      <c r="O42" s="28">
        <v>143</v>
      </c>
      <c r="P42" s="29">
        <f t="shared" si="0"/>
        <v>3058</v>
      </c>
      <c r="R42" s="19"/>
    </row>
    <row r="43" spans="1:18" x14ac:dyDescent="0.2">
      <c r="A43" s="27" t="s">
        <v>70</v>
      </c>
      <c r="B43" s="27" t="s">
        <v>456</v>
      </c>
      <c r="C43" s="28">
        <v>185</v>
      </c>
      <c r="D43" s="28">
        <v>200</v>
      </c>
      <c r="E43" s="28">
        <v>194</v>
      </c>
      <c r="F43" s="28">
        <v>173</v>
      </c>
      <c r="G43" s="28">
        <v>160</v>
      </c>
      <c r="H43" s="28">
        <v>196</v>
      </c>
      <c r="I43" s="28">
        <v>163</v>
      </c>
      <c r="J43" s="28">
        <v>192</v>
      </c>
      <c r="K43" s="28">
        <v>161</v>
      </c>
      <c r="L43" s="28">
        <v>172</v>
      </c>
      <c r="M43" s="28">
        <v>160</v>
      </c>
      <c r="N43" s="28">
        <v>175</v>
      </c>
      <c r="O43" s="28">
        <v>140</v>
      </c>
      <c r="P43" s="29">
        <f t="shared" si="0"/>
        <v>2271</v>
      </c>
      <c r="R43" s="19"/>
    </row>
    <row r="44" spans="1:18" x14ac:dyDescent="0.2">
      <c r="A44" s="27" t="s">
        <v>71</v>
      </c>
      <c r="B44" s="27" t="s">
        <v>457</v>
      </c>
      <c r="C44" s="28">
        <v>430</v>
      </c>
      <c r="D44" s="28">
        <v>450</v>
      </c>
      <c r="E44" s="28">
        <v>438</v>
      </c>
      <c r="F44" s="28">
        <v>431</v>
      </c>
      <c r="G44" s="28">
        <v>461</v>
      </c>
      <c r="H44" s="28">
        <v>505</v>
      </c>
      <c r="I44" s="28">
        <v>476</v>
      </c>
      <c r="J44" s="28">
        <v>488</v>
      </c>
      <c r="K44" s="28">
        <v>526</v>
      </c>
      <c r="L44" s="28">
        <v>489</v>
      </c>
      <c r="M44" s="28">
        <v>517</v>
      </c>
      <c r="N44" s="28">
        <v>440</v>
      </c>
      <c r="O44" s="28">
        <v>451</v>
      </c>
      <c r="P44" s="29">
        <f t="shared" si="0"/>
        <v>6102</v>
      </c>
      <c r="R44" s="19"/>
    </row>
    <row r="45" spans="1:18" x14ac:dyDescent="0.2">
      <c r="A45" s="27" t="s">
        <v>72</v>
      </c>
      <c r="B45" s="27" t="s">
        <v>458</v>
      </c>
      <c r="C45" s="28">
        <v>767</v>
      </c>
      <c r="D45" s="28">
        <v>773</v>
      </c>
      <c r="E45" s="28">
        <v>753</v>
      </c>
      <c r="F45" s="28">
        <v>734</v>
      </c>
      <c r="G45" s="28">
        <v>721</v>
      </c>
      <c r="H45" s="28">
        <v>766</v>
      </c>
      <c r="I45" s="28">
        <v>802</v>
      </c>
      <c r="J45" s="28">
        <v>792</v>
      </c>
      <c r="K45" s="28">
        <v>770</v>
      </c>
      <c r="L45" s="28">
        <v>865</v>
      </c>
      <c r="M45" s="28">
        <v>605</v>
      </c>
      <c r="N45" s="28">
        <v>675</v>
      </c>
      <c r="O45" s="28">
        <v>633</v>
      </c>
      <c r="P45" s="29">
        <f t="shared" si="0"/>
        <v>9656</v>
      </c>
      <c r="R45" s="19"/>
    </row>
    <row r="46" spans="1:18" x14ac:dyDescent="0.2">
      <c r="A46" s="27" t="s">
        <v>73</v>
      </c>
      <c r="B46" s="27" t="s">
        <v>459</v>
      </c>
      <c r="C46" s="28">
        <v>2775</v>
      </c>
      <c r="D46" s="28">
        <v>2565</v>
      </c>
      <c r="E46" s="28">
        <v>2569</v>
      </c>
      <c r="F46" s="28">
        <v>2446</v>
      </c>
      <c r="G46" s="28">
        <v>2530</v>
      </c>
      <c r="H46" s="28">
        <v>2533</v>
      </c>
      <c r="I46" s="28">
        <v>2455</v>
      </c>
      <c r="J46" s="28">
        <v>2511</v>
      </c>
      <c r="K46" s="28">
        <v>2508</v>
      </c>
      <c r="L46" s="28">
        <v>3211</v>
      </c>
      <c r="M46" s="28">
        <v>2724</v>
      </c>
      <c r="N46" s="28">
        <v>2447</v>
      </c>
      <c r="O46" s="28">
        <v>2374</v>
      </c>
      <c r="P46" s="29">
        <f t="shared" si="0"/>
        <v>33648</v>
      </c>
      <c r="R46" s="19"/>
    </row>
    <row r="47" spans="1:18" x14ac:dyDescent="0.2">
      <c r="A47" s="27" t="s">
        <v>74</v>
      </c>
      <c r="B47" s="27" t="s">
        <v>460</v>
      </c>
      <c r="C47" s="28">
        <v>370</v>
      </c>
      <c r="D47" s="28">
        <v>444</v>
      </c>
      <c r="E47" s="28">
        <v>441</v>
      </c>
      <c r="F47" s="28">
        <v>431</v>
      </c>
      <c r="G47" s="28">
        <v>417</v>
      </c>
      <c r="H47" s="28">
        <v>468</v>
      </c>
      <c r="I47" s="28">
        <v>450</v>
      </c>
      <c r="J47" s="28">
        <v>454</v>
      </c>
      <c r="K47" s="28">
        <v>414</v>
      </c>
      <c r="L47" s="28">
        <v>489</v>
      </c>
      <c r="M47" s="28">
        <v>379</v>
      </c>
      <c r="N47" s="28">
        <v>445</v>
      </c>
      <c r="O47" s="28">
        <v>419</v>
      </c>
      <c r="P47" s="29">
        <f t="shared" si="0"/>
        <v>5621</v>
      </c>
      <c r="R47" s="19"/>
    </row>
    <row r="48" spans="1:18" x14ac:dyDescent="0.2">
      <c r="A48" s="27" t="s">
        <v>75</v>
      </c>
      <c r="B48" s="27" t="s">
        <v>461</v>
      </c>
      <c r="C48" s="28">
        <v>3940</v>
      </c>
      <c r="D48" s="28">
        <v>4055</v>
      </c>
      <c r="E48" s="28">
        <v>4049</v>
      </c>
      <c r="F48" s="28">
        <v>4090</v>
      </c>
      <c r="G48" s="28">
        <v>4060</v>
      </c>
      <c r="H48" s="28">
        <v>4213</v>
      </c>
      <c r="I48" s="28">
        <v>4366</v>
      </c>
      <c r="J48" s="28">
        <v>4251</v>
      </c>
      <c r="K48" s="28">
        <v>4189</v>
      </c>
      <c r="L48" s="28">
        <v>4490</v>
      </c>
      <c r="M48" s="28">
        <v>3967</v>
      </c>
      <c r="N48" s="28">
        <v>4240</v>
      </c>
      <c r="O48" s="28">
        <v>3867</v>
      </c>
      <c r="P48" s="29">
        <f t="shared" si="0"/>
        <v>53777</v>
      </c>
      <c r="R48" s="19"/>
    </row>
    <row r="49" spans="1:18" x14ac:dyDescent="0.2">
      <c r="A49" s="27" t="s">
        <v>76</v>
      </c>
      <c r="B49" s="27" t="s">
        <v>462</v>
      </c>
      <c r="C49" s="28">
        <v>555</v>
      </c>
      <c r="D49" s="28">
        <v>583</v>
      </c>
      <c r="E49" s="28">
        <v>552</v>
      </c>
      <c r="F49" s="28">
        <v>562</v>
      </c>
      <c r="G49" s="28">
        <v>530</v>
      </c>
      <c r="H49" s="28">
        <v>627</v>
      </c>
      <c r="I49" s="28">
        <v>650</v>
      </c>
      <c r="J49" s="28">
        <v>662</v>
      </c>
      <c r="K49" s="28">
        <v>676</v>
      </c>
      <c r="L49" s="28">
        <v>752</v>
      </c>
      <c r="M49" s="28">
        <v>635</v>
      </c>
      <c r="N49" s="28">
        <v>647</v>
      </c>
      <c r="O49" s="28">
        <v>628</v>
      </c>
      <c r="P49" s="29">
        <f t="shared" si="0"/>
        <v>8059</v>
      </c>
      <c r="R49" s="19"/>
    </row>
    <row r="50" spans="1:18" x14ac:dyDescent="0.2">
      <c r="A50" s="27" t="s">
        <v>77</v>
      </c>
      <c r="B50" s="27" t="s">
        <v>463</v>
      </c>
      <c r="C50" s="28">
        <v>2307</v>
      </c>
      <c r="D50" s="28">
        <v>2157</v>
      </c>
      <c r="E50" s="28">
        <v>2188</v>
      </c>
      <c r="F50" s="28">
        <v>2352</v>
      </c>
      <c r="G50" s="28">
        <v>2362</v>
      </c>
      <c r="H50" s="28">
        <v>2448</v>
      </c>
      <c r="I50" s="28">
        <v>2519</v>
      </c>
      <c r="J50" s="28">
        <v>2470</v>
      </c>
      <c r="K50" s="28">
        <v>2513</v>
      </c>
      <c r="L50" s="28">
        <v>2773</v>
      </c>
      <c r="M50" s="28">
        <v>2440</v>
      </c>
      <c r="N50" s="28">
        <v>2219</v>
      </c>
      <c r="O50" s="28">
        <v>2227</v>
      </c>
      <c r="P50" s="29">
        <f t="shared" si="0"/>
        <v>30975</v>
      </c>
      <c r="R50" s="19"/>
    </row>
    <row r="51" spans="1:18" x14ac:dyDescent="0.2">
      <c r="A51" s="27" t="s">
        <v>78</v>
      </c>
      <c r="B51" s="27" t="s">
        <v>464</v>
      </c>
      <c r="C51" s="28">
        <v>106</v>
      </c>
      <c r="D51" s="28">
        <v>126</v>
      </c>
      <c r="E51" s="28">
        <v>127</v>
      </c>
      <c r="F51" s="28">
        <v>111</v>
      </c>
      <c r="G51" s="28">
        <v>119</v>
      </c>
      <c r="H51" s="28">
        <v>125</v>
      </c>
      <c r="I51" s="28">
        <v>125</v>
      </c>
      <c r="J51" s="28">
        <v>123</v>
      </c>
      <c r="K51" s="28">
        <v>147</v>
      </c>
      <c r="L51" s="28">
        <v>137</v>
      </c>
      <c r="M51" s="28">
        <v>105</v>
      </c>
      <c r="N51" s="28">
        <v>102</v>
      </c>
      <c r="O51" s="28">
        <v>142</v>
      </c>
      <c r="P51" s="29">
        <f t="shared" si="0"/>
        <v>1595</v>
      </c>
      <c r="R51" s="19"/>
    </row>
    <row r="52" spans="1:18" x14ac:dyDescent="0.2">
      <c r="A52" s="27" t="s">
        <v>79</v>
      </c>
      <c r="B52" s="27" t="s">
        <v>465</v>
      </c>
      <c r="C52" s="28">
        <v>106</v>
      </c>
      <c r="D52" s="28">
        <v>78</v>
      </c>
      <c r="E52" s="28">
        <v>88</v>
      </c>
      <c r="F52" s="28">
        <v>84</v>
      </c>
      <c r="G52" s="28">
        <v>85</v>
      </c>
      <c r="H52" s="28">
        <v>64</v>
      </c>
      <c r="I52" s="28">
        <v>88</v>
      </c>
      <c r="J52" s="28">
        <v>87</v>
      </c>
      <c r="K52" s="28">
        <v>83</v>
      </c>
      <c r="L52" s="28">
        <v>96</v>
      </c>
      <c r="M52" s="28">
        <v>98</v>
      </c>
      <c r="N52" s="28">
        <v>92</v>
      </c>
      <c r="O52" s="28">
        <v>91</v>
      </c>
      <c r="P52" s="29">
        <f t="shared" si="0"/>
        <v>1140</v>
      </c>
      <c r="R52" s="19"/>
    </row>
    <row r="53" spans="1:18" x14ac:dyDescent="0.2">
      <c r="A53" s="27" t="s">
        <v>80</v>
      </c>
      <c r="B53" s="27" t="s">
        <v>466</v>
      </c>
      <c r="C53" s="28">
        <v>520</v>
      </c>
      <c r="D53" s="28">
        <v>499</v>
      </c>
      <c r="E53" s="28">
        <v>506</v>
      </c>
      <c r="F53" s="28">
        <v>536</v>
      </c>
      <c r="G53" s="28">
        <v>542</v>
      </c>
      <c r="H53" s="28">
        <v>522</v>
      </c>
      <c r="I53" s="28">
        <v>569</v>
      </c>
      <c r="J53" s="28">
        <v>584</v>
      </c>
      <c r="K53" s="28">
        <v>605</v>
      </c>
      <c r="L53" s="28">
        <v>662</v>
      </c>
      <c r="M53" s="28">
        <v>534</v>
      </c>
      <c r="N53" s="28">
        <v>595</v>
      </c>
      <c r="O53" s="28">
        <v>557</v>
      </c>
      <c r="P53" s="29">
        <f t="shared" si="0"/>
        <v>7231</v>
      </c>
      <c r="R53" s="19"/>
    </row>
    <row r="54" spans="1:18" x14ac:dyDescent="0.2">
      <c r="A54" s="27" t="s">
        <v>81</v>
      </c>
      <c r="B54" s="27" t="s">
        <v>467</v>
      </c>
      <c r="C54" s="28">
        <v>194</v>
      </c>
      <c r="D54" s="28">
        <v>165</v>
      </c>
      <c r="E54" s="28">
        <v>208</v>
      </c>
      <c r="F54" s="28">
        <v>231</v>
      </c>
      <c r="G54" s="28">
        <v>247</v>
      </c>
      <c r="H54" s="28">
        <v>201</v>
      </c>
      <c r="I54" s="28">
        <v>246</v>
      </c>
      <c r="J54" s="28">
        <v>258</v>
      </c>
      <c r="K54" s="28">
        <v>227</v>
      </c>
      <c r="L54" s="28">
        <v>271</v>
      </c>
      <c r="M54" s="28">
        <v>219</v>
      </c>
      <c r="N54" s="28">
        <v>236</v>
      </c>
      <c r="O54" s="28">
        <v>178</v>
      </c>
      <c r="P54" s="29">
        <f t="shared" si="0"/>
        <v>2881</v>
      </c>
      <c r="R54" s="19"/>
    </row>
    <row r="55" spans="1:18" x14ac:dyDescent="0.2">
      <c r="A55" s="27" t="s">
        <v>82</v>
      </c>
      <c r="B55" s="27" t="s">
        <v>468</v>
      </c>
      <c r="C55" s="28">
        <v>5331</v>
      </c>
      <c r="D55" s="28">
        <v>5204</v>
      </c>
      <c r="E55" s="28">
        <v>5234</v>
      </c>
      <c r="F55" s="28">
        <v>5364</v>
      </c>
      <c r="G55" s="28">
        <v>5187</v>
      </c>
      <c r="H55" s="28">
        <v>5395</v>
      </c>
      <c r="I55" s="28">
        <v>5526</v>
      </c>
      <c r="J55" s="28">
        <v>5604</v>
      </c>
      <c r="K55" s="28">
        <v>5623</v>
      </c>
      <c r="L55" s="28">
        <v>6316</v>
      </c>
      <c r="M55" s="28">
        <v>5933</v>
      </c>
      <c r="N55" s="28">
        <v>5260</v>
      </c>
      <c r="O55" s="28">
        <v>5354</v>
      </c>
      <c r="P55" s="29">
        <f t="shared" si="0"/>
        <v>71331</v>
      </c>
      <c r="R55" s="19"/>
    </row>
    <row r="56" spans="1:18" x14ac:dyDescent="0.2">
      <c r="A56" s="27" t="s">
        <v>83</v>
      </c>
      <c r="B56" s="27" t="s">
        <v>469</v>
      </c>
      <c r="C56" s="28">
        <v>160</v>
      </c>
      <c r="D56" s="28">
        <v>168</v>
      </c>
      <c r="E56" s="28">
        <v>173</v>
      </c>
      <c r="F56" s="28">
        <v>197</v>
      </c>
      <c r="G56" s="28">
        <v>193</v>
      </c>
      <c r="H56" s="28">
        <v>202</v>
      </c>
      <c r="I56" s="28">
        <v>179</v>
      </c>
      <c r="J56" s="28">
        <v>168</v>
      </c>
      <c r="K56" s="28">
        <v>187</v>
      </c>
      <c r="L56" s="28">
        <v>181</v>
      </c>
      <c r="M56" s="28">
        <v>148</v>
      </c>
      <c r="N56" s="28">
        <v>125</v>
      </c>
      <c r="O56" s="28">
        <v>113</v>
      </c>
      <c r="P56" s="29">
        <f t="shared" si="0"/>
        <v>2194</v>
      </c>
      <c r="R56" s="19"/>
    </row>
    <row r="57" spans="1:18" x14ac:dyDescent="0.2">
      <c r="A57" s="27" t="s">
        <v>84</v>
      </c>
      <c r="B57" s="27" t="s">
        <v>470</v>
      </c>
      <c r="C57" s="28">
        <v>196</v>
      </c>
      <c r="D57" s="28">
        <v>174</v>
      </c>
      <c r="E57" s="28">
        <v>189</v>
      </c>
      <c r="F57" s="28">
        <v>210</v>
      </c>
      <c r="G57" s="28">
        <v>185</v>
      </c>
      <c r="H57" s="28">
        <v>213</v>
      </c>
      <c r="I57" s="28">
        <v>234</v>
      </c>
      <c r="J57" s="28">
        <v>268</v>
      </c>
      <c r="K57" s="28">
        <v>221</v>
      </c>
      <c r="L57" s="28">
        <v>213</v>
      </c>
      <c r="M57" s="28">
        <v>196</v>
      </c>
      <c r="N57" s="28">
        <v>238</v>
      </c>
      <c r="O57" s="28">
        <v>227</v>
      </c>
      <c r="P57" s="29">
        <f t="shared" si="0"/>
        <v>2764</v>
      </c>
      <c r="R57" s="19"/>
    </row>
    <row r="58" spans="1:18" x14ac:dyDescent="0.2">
      <c r="A58" s="27" t="s">
        <v>85</v>
      </c>
      <c r="B58" s="27" t="s">
        <v>471</v>
      </c>
      <c r="C58" s="28">
        <v>54</v>
      </c>
      <c r="D58" s="28">
        <v>38</v>
      </c>
      <c r="E58" s="28">
        <v>39</v>
      </c>
      <c r="F58" s="28">
        <v>48</v>
      </c>
      <c r="G58" s="28">
        <v>63</v>
      </c>
      <c r="H58" s="28">
        <v>53</v>
      </c>
      <c r="I58" s="28">
        <v>43</v>
      </c>
      <c r="J58" s="28">
        <v>54</v>
      </c>
      <c r="K58" s="28">
        <v>52</v>
      </c>
      <c r="L58" s="28">
        <v>65</v>
      </c>
      <c r="M58" s="28">
        <v>79</v>
      </c>
      <c r="N58" s="28">
        <v>72</v>
      </c>
      <c r="O58" s="28">
        <v>95</v>
      </c>
      <c r="P58" s="29">
        <f t="shared" si="0"/>
        <v>755</v>
      </c>
      <c r="R58" s="19"/>
    </row>
    <row r="59" spans="1:18" x14ac:dyDescent="0.2">
      <c r="A59" s="27" t="s">
        <v>86</v>
      </c>
      <c r="B59" s="27" t="s">
        <v>472</v>
      </c>
      <c r="C59" s="28">
        <v>1894</v>
      </c>
      <c r="D59" s="28">
        <v>1571</v>
      </c>
      <c r="E59" s="28">
        <v>1503</v>
      </c>
      <c r="F59" s="28">
        <v>1562</v>
      </c>
      <c r="G59" s="28">
        <v>1566</v>
      </c>
      <c r="H59" s="28">
        <v>1547</v>
      </c>
      <c r="I59" s="28">
        <v>1673</v>
      </c>
      <c r="J59" s="28">
        <v>1606</v>
      </c>
      <c r="K59" s="28">
        <v>1697</v>
      </c>
      <c r="L59" s="28">
        <v>1792</v>
      </c>
      <c r="M59" s="28">
        <v>1522</v>
      </c>
      <c r="N59" s="28">
        <v>1349</v>
      </c>
      <c r="O59" s="28">
        <v>1406</v>
      </c>
      <c r="P59" s="29">
        <f t="shared" si="0"/>
        <v>20688</v>
      </c>
      <c r="R59" s="19"/>
    </row>
    <row r="60" spans="1:18" x14ac:dyDescent="0.2">
      <c r="A60" s="27" t="s">
        <v>87</v>
      </c>
      <c r="B60" s="27" t="s">
        <v>473</v>
      </c>
      <c r="C60" s="28">
        <v>605</v>
      </c>
      <c r="D60" s="28">
        <v>548</v>
      </c>
      <c r="E60" s="28">
        <v>525</v>
      </c>
      <c r="F60" s="28">
        <v>586</v>
      </c>
      <c r="G60" s="28">
        <v>523</v>
      </c>
      <c r="H60" s="28">
        <v>513</v>
      </c>
      <c r="I60" s="28">
        <v>515</v>
      </c>
      <c r="J60" s="28">
        <v>543</v>
      </c>
      <c r="K60" s="28">
        <v>601</v>
      </c>
      <c r="L60" s="28">
        <v>644</v>
      </c>
      <c r="M60" s="28">
        <v>519</v>
      </c>
      <c r="N60" s="28">
        <v>495</v>
      </c>
      <c r="O60" s="28">
        <v>526</v>
      </c>
      <c r="P60" s="29">
        <f t="shared" si="0"/>
        <v>7143</v>
      </c>
      <c r="R60" s="19"/>
    </row>
    <row r="61" spans="1:18" x14ac:dyDescent="0.2">
      <c r="A61" s="27" t="s">
        <v>88</v>
      </c>
      <c r="B61" s="27" t="s">
        <v>474</v>
      </c>
      <c r="C61" s="28">
        <v>951</v>
      </c>
      <c r="D61" s="28">
        <v>968</v>
      </c>
      <c r="E61" s="28">
        <v>934</v>
      </c>
      <c r="F61" s="28">
        <v>1032</v>
      </c>
      <c r="G61" s="28">
        <v>997</v>
      </c>
      <c r="H61" s="28">
        <v>1020</v>
      </c>
      <c r="I61" s="28">
        <v>1033</v>
      </c>
      <c r="J61" s="28">
        <v>1132</v>
      </c>
      <c r="K61" s="28">
        <v>1100</v>
      </c>
      <c r="L61" s="28">
        <v>1151</v>
      </c>
      <c r="M61" s="28">
        <v>1120</v>
      </c>
      <c r="N61" s="28">
        <v>971</v>
      </c>
      <c r="O61" s="28">
        <v>1054</v>
      </c>
      <c r="P61" s="29">
        <f t="shared" si="0"/>
        <v>13463</v>
      </c>
      <c r="R61" s="19"/>
    </row>
    <row r="62" spans="1:18" x14ac:dyDescent="0.2">
      <c r="A62" s="27" t="s">
        <v>89</v>
      </c>
      <c r="B62" s="27" t="s">
        <v>475</v>
      </c>
      <c r="C62" s="28">
        <v>188</v>
      </c>
      <c r="D62" s="28">
        <v>199</v>
      </c>
      <c r="E62" s="28">
        <v>179</v>
      </c>
      <c r="F62" s="28">
        <v>194</v>
      </c>
      <c r="G62" s="28">
        <v>183</v>
      </c>
      <c r="H62" s="28">
        <v>205</v>
      </c>
      <c r="I62" s="28">
        <v>211</v>
      </c>
      <c r="J62" s="28">
        <v>222</v>
      </c>
      <c r="K62" s="28">
        <v>202</v>
      </c>
      <c r="L62" s="28">
        <v>256</v>
      </c>
      <c r="M62" s="28">
        <v>231</v>
      </c>
      <c r="N62" s="28">
        <v>195</v>
      </c>
      <c r="O62" s="28">
        <v>181</v>
      </c>
      <c r="P62" s="29">
        <f t="shared" si="0"/>
        <v>2646</v>
      </c>
      <c r="R62" s="19"/>
    </row>
    <row r="63" spans="1:18" x14ac:dyDescent="0.2">
      <c r="A63" s="27" t="s">
        <v>90</v>
      </c>
      <c r="B63" s="27" t="s">
        <v>476</v>
      </c>
      <c r="C63" s="28">
        <v>848</v>
      </c>
      <c r="D63" s="28">
        <v>733</v>
      </c>
      <c r="E63" s="28">
        <v>752</v>
      </c>
      <c r="F63" s="28">
        <v>728</v>
      </c>
      <c r="G63" s="28">
        <v>702</v>
      </c>
      <c r="H63" s="28">
        <v>674</v>
      </c>
      <c r="I63" s="28">
        <v>730</v>
      </c>
      <c r="J63" s="28">
        <v>695</v>
      </c>
      <c r="K63" s="28">
        <v>741</v>
      </c>
      <c r="L63" s="28">
        <v>789</v>
      </c>
      <c r="M63" s="28">
        <v>623</v>
      </c>
      <c r="N63" s="28">
        <v>538</v>
      </c>
      <c r="O63" s="28">
        <v>488</v>
      </c>
      <c r="P63" s="29">
        <f t="shared" si="0"/>
        <v>9041</v>
      </c>
      <c r="R63" s="19"/>
    </row>
    <row r="64" spans="1:18" x14ac:dyDescent="0.2">
      <c r="A64" s="27" t="s">
        <v>91</v>
      </c>
      <c r="B64" s="27" t="s">
        <v>477</v>
      </c>
      <c r="C64" s="28">
        <v>43</v>
      </c>
      <c r="D64" s="28">
        <v>52</v>
      </c>
      <c r="E64" s="28">
        <v>40</v>
      </c>
      <c r="F64" s="28">
        <v>38</v>
      </c>
      <c r="G64" s="28">
        <v>41</v>
      </c>
      <c r="H64" s="28">
        <v>49</v>
      </c>
      <c r="I64" s="28">
        <v>40</v>
      </c>
      <c r="J64" s="28">
        <v>50</v>
      </c>
      <c r="K64" s="28">
        <v>45</v>
      </c>
      <c r="L64" s="28">
        <v>42</v>
      </c>
      <c r="M64" s="28">
        <v>22</v>
      </c>
      <c r="N64" s="28">
        <v>29</v>
      </c>
      <c r="O64" s="28">
        <v>50</v>
      </c>
      <c r="P64" s="29">
        <f t="shared" si="0"/>
        <v>541</v>
      </c>
      <c r="R64" s="19"/>
    </row>
    <row r="65" spans="1:18" x14ac:dyDescent="0.2">
      <c r="A65" s="27" t="s">
        <v>92</v>
      </c>
      <c r="B65" s="27" t="s">
        <v>478</v>
      </c>
      <c r="C65" s="28">
        <v>1471</v>
      </c>
      <c r="D65" s="28">
        <v>1431</v>
      </c>
      <c r="E65" s="28">
        <v>1344</v>
      </c>
      <c r="F65" s="28">
        <v>1487</v>
      </c>
      <c r="G65" s="28">
        <v>1491</v>
      </c>
      <c r="H65" s="28">
        <v>1540</v>
      </c>
      <c r="I65" s="28">
        <v>1559</v>
      </c>
      <c r="J65" s="28">
        <v>1673</v>
      </c>
      <c r="K65" s="28">
        <v>1679</v>
      </c>
      <c r="L65" s="28">
        <v>1964</v>
      </c>
      <c r="M65" s="28">
        <v>1754</v>
      </c>
      <c r="N65" s="28">
        <v>1594</v>
      </c>
      <c r="O65" s="28">
        <v>1698</v>
      </c>
      <c r="P65" s="29">
        <f t="shared" si="0"/>
        <v>20685</v>
      </c>
      <c r="R65" s="19"/>
    </row>
    <row r="66" spans="1:18" x14ac:dyDescent="0.2">
      <c r="A66" s="27" t="s">
        <v>93</v>
      </c>
      <c r="B66" s="27" t="s">
        <v>479</v>
      </c>
      <c r="C66" s="28">
        <v>456</v>
      </c>
      <c r="D66" s="28">
        <v>399</v>
      </c>
      <c r="E66" s="28">
        <v>443</v>
      </c>
      <c r="F66" s="28">
        <v>416</v>
      </c>
      <c r="G66" s="28">
        <v>493</v>
      </c>
      <c r="H66" s="28">
        <v>436</v>
      </c>
      <c r="I66" s="28">
        <v>500</v>
      </c>
      <c r="J66" s="28">
        <v>456</v>
      </c>
      <c r="K66" s="28">
        <v>529</v>
      </c>
      <c r="L66" s="28">
        <v>550</v>
      </c>
      <c r="M66" s="28">
        <v>489</v>
      </c>
      <c r="N66" s="28">
        <v>445</v>
      </c>
      <c r="O66" s="28">
        <v>482</v>
      </c>
      <c r="P66" s="29">
        <f t="shared" si="0"/>
        <v>6094</v>
      </c>
      <c r="R66" s="19"/>
    </row>
    <row r="67" spans="1:18" x14ac:dyDescent="0.2">
      <c r="A67" s="27" t="s">
        <v>94</v>
      </c>
      <c r="B67" s="27" t="s">
        <v>480</v>
      </c>
      <c r="C67" s="28">
        <v>285</v>
      </c>
      <c r="D67" s="28">
        <v>239</v>
      </c>
      <c r="E67" s="28">
        <v>242</v>
      </c>
      <c r="F67" s="28">
        <v>253</v>
      </c>
      <c r="G67" s="28">
        <v>279</v>
      </c>
      <c r="H67" s="28">
        <v>291</v>
      </c>
      <c r="I67" s="28">
        <v>276</v>
      </c>
      <c r="J67" s="28">
        <v>279</v>
      </c>
      <c r="K67" s="28">
        <v>301</v>
      </c>
      <c r="L67" s="28">
        <v>284</v>
      </c>
      <c r="M67" s="28">
        <v>301</v>
      </c>
      <c r="N67" s="28">
        <v>271</v>
      </c>
      <c r="O67" s="28">
        <v>312</v>
      </c>
      <c r="P67" s="29">
        <f t="shared" si="0"/>
        <v>3613</v>
      </c>
      <c r="R67" s="19"/>
    </row>
    <row r="68" spans="1:18" x14ac:dyDescent="0.2">
      <c r="A68" s="27" t="s">
        <v>95</v>
      </c>
      <c r="B68" s="27" t="s">
        <v>481</v>
      </c>
      <c r="C68" s="28">
        <v>2646</v>
      </c>
      <c r="D68" s="28">
        <v>2843</v>
      </c>
      <c r="E68" s="28">
        <v>2676</v>
      </c>
      <c r="F68" s="28">
        <v>2788</v>
      </c>
      <c r="G68" s="28">
        <v>2753</v>
      </c>
      <c r="H68" s="28">
        <v>2821</v>
      </c>
      <c r="I68" s="28">
        <v>3094</v>
      </c>
      <c r="J68" s="28">
        <v>3095</v>
      </c>
      <c r="K68" s="28">
        <v>3153</v>
      </c>
      <c r="L68" s="28">
        <v>3256</v>
      </c>
      <c r="M68" s="28">
        <v>3060</v>
      </c>
      <c r="N68" s="28">
        <v>2768</v>
      </c>
      <c r="O68" s="28">
        <v>2884</v>
      </c>
      <c r="P68" s="29">
        <f t="shared" si="0"/>
        <v>37837</v>
      </c>
      <c r="R68" s="19"/>
    </row>
    <row r="69" spans="1:18" x14ac:dyDescent="0.2">
      <c r="A69" s="27" t="s">
        <v>96</v>
      </c>
      <c r="B69" s="27" t="s">
        <v>482</v>
      </c>
      <c r="C69" s="28">
        <v>85</v>
      </c>
      <c r="D69" s="28">
        <v>65</v>
      </c>
      <c r="E69" s="28">
        <v>79</v>
      </c>
      <c r="F69" s="28">
        <v>82</v>
      </c>
      <c r="G69" s="28">
        <v>88</v>
      </c>
      <c r="H69" s="28">
        <v>86</v>
      </c>
      <c r="I69" s="28">
        <v>75</v>
      </c>
      <c r="J69" s="28">
        <v>95</v>
      </c>
      <c r="K69" s="28">
        <v>69</v>
      </c>
      <c r="L69" s="28">
        <v>86</v>
      </c>
      <c r="M69" s="28">
        <v>70</v>
      </c>
      <c r="N69" s="28">
        <v>77</v>
      </c>
      <c r="O69" s="28">
        <v>74</v>
      </c>
      <c r="P69" s="29">
        <f t="shared" si="0"/>
        <v>1031</v>
      </c>
      <c r="R69" s="19"/>
    </row>
    <row r="70" spans="1:18" x14ac:dyDescent="0.2">
      <c r="A70" s="27" t="s">
        <v>97</v>
      </c>
      <c r="B70" s="27" t="s">
        <v>483</v>
      </c>
      <c r="C70" s="28">
        <v>767</v>
      </c>
      <c r="D70" s="28">
        <v>764</v>
      </c>
      <c r="E70" s="28">
        <v>707</v>
      </c>
      <c r="F70" s="28">
        <v>772</v>
      </c>
      <c r="G70" s="28">
        <v>803</v>
      </c>
      <c r="H70" s="28">
        <v>739</v>
      </c>
      <c r="I70" s="28">
        <v>808</v>
      </c>
      <c r="J70" s="28">
        <v>788</v>
      </c>
      <c r="K70" s="28">
        <v>730</v>
      </c>
      <c r="L70" s="28">
        <v>866</v>
      </c>
      <c r="M70" s="28">
        <v>756</v>
      </c>
      <c r="N70" s="28">
        <v>754</v>
      </c>
      <c r="O70" s="28">
        <v>645</v>
      </c>
      <c r="P70" s="29">
        <f t="shared" si="0"/>
        <v>9899</v>
      </c>
      <c r="R70" s="19"/>
    </row>
    <row r="71" spans="1:18" x14ac:dyDescent="0.2">
      <c r="A71" s="27" t="s">
        <v>98</v>
      </c>
      <c r="B71" s="27" t="s">
        <v>484</v>
      </c>
      <c r="C71" s="28">
        <v>642</v>
      </c>
      <c r="D71" s="28">
        <v>640</v>
      </c>
      <c r="E71" s="28">
        <v>652</v>
      </c>
      <c r="F71" s="28">
        <v>682</v>
      </c>
      <c r="G71" s="28">
        <v>635</v>
      </c>
      <c r="H71" s="28">
        <v>677</v>
      </c>
      <c r="I71" s="28">
        <v>699</v>
      </c>
      <c r="J71" s="28">
        <v>679</v>
      </c>
      <c r="K71" s="28">
        <v>728</v>
      </c>
      <c r="L71" s="28">
        <v>727</v>
      </c>
      <c r="M71" s="28">
        <v>574</v>
      </c>
      <c r="N71" s="28">
        <v>597</v>
      </c>
      <c r="O71" s="28">
        <v>554</v>
      </c>
      <c r="P71" s="29">
        <f t="shared" si="0"/>
        <v>8486</v>
      </c>
      <c r="R71" s="19"/>
    </row>
    <row r="72" spans="1:18" x14ac:dyDescent="0.2">
      <c r="A72" s="27" t="s">
        <v>99</v>
      </c>
      <c r="B72" s="27" t="s">
        <v>485</v>
      </c>
      <c r="C72" s="28">
        <v>859</v>
      </c>
      <c r="D72" s="28">
        <v>829</v>
      </c>
      <c r="E72" s="28">
        <v>828</v>
      </c>
      <c r="F72" s="28">
        <v>894</v>
      </c>
      <c r="G72" s="28">
        <v>812</v>
      </c>
      <c r="H72" s="28">
        <v>844</v>
      </c>
      <c r="I72" s="28">
        <v>916</v>
      </c>
      <c r="J72" s="28">
        <v>882</v>
      </c>
      <c r="K72" s="28">
        <v>915</v>
      </c>
      <c r="L72" s="28">
        <v>957</v>
      </c>
      <c r="M72" s="28">
        <v>937</v>
      </c>
      <c r="N72" s="28">
        <v>854</v>
      </c>
      <c r="O72" s="28">
        <v>879</v>
      </c>
      <c r="P72" s="29">
        <f t="shared" ref="P72:P122" si="1">SUM(C72:O72)</f>
        <v>11406</v>
      </c>
      <c r="R72" s="19"/>
    </row>
    <row r="73" spans="1:18" x14ac:dyDescent="0.2">
      <c r="A73" s="27" t="s">
        <v>100</v>
      </c>
      <c r="B73" s="27" t="s">
        <v>486</v>
      </c>
      <c r="C73" s="28">
        <v>360</v>
      </c>
      <c r="D73" s="28">
        <v>341</v>
      </c>
      <c r="E73" s="28">
        <v>373</v>
      </c>
      <c r="F73" s="28">
        <v>316</v>
      </c>
      <c r="G73" s="28">
        <v>297</v>
      </c>
      <c r="H73" s="28">
        <v>317</v>
      </c>
      <c r="I73" s="28">
        <v>381</v>
      </c>
      <c r="J73" s="28">
        <v>360</v>
      </c>
      <c r="K73" s="28">
        <v>374</v>
      </c>
      <c r="L73" s="28">
        <v>394</v>
      </c>
      <c r="M73" s="28">
        <v>339</v>
      </c>
      <c r="N73" s="28">
        <v>322</v>
      </c>
      <c r="O73" s="28">
        <v>314</v>
      </c>
      <c r="P73" s="29">
        <f t="shared" si="1"/>
        <v>4488</v>
      </c>
      <c r="R73" s="19"/>
    </row>
    <row r="74" spans="1:18" x14ac:dyDescent="0.2">
      <c r="A74" s="27" t="s">
        <v>101</v>
      </c>
      <c r="B74" s="27" t="s">
        <v>487</v>
      </c>
      <c r="C74" s="28">
        <v>161</v>
      </c>
      <c r="D74" s="28">
        <v>188</v>
      </c>
      <c r="E74" s="28">
        <v>160</v>
      </c>
      <c r="F74" s="28">
        <v>184</v>
      </c>
      <c r="G74" s="28">
        <v>146</v>
      </c>
      <c r="H74" s="28">
        <v>156</v>
      </c>
      <c r="I74" s="28">
        <v>160</v>
      </c>
      <c r="J74" s="28">
        <v>164</v>
      </c>
      <c r="K74" s="28">
        <v>164</v>
      </c>
      <c r="L74" s="28">
        <v>190</v>
      </c>
      <c r="M74" s="28">
        <v>177</v>
      </c>
      <c r="N74" s="28">
        <v>195</v>
      </c>
      <c r="O74" s="28">
        <v>207</v>
      </c>
      <c r="P74" s="29">
        <f t="shared" si="1"/>
        <v>2252</v>
      </c>
      <c r="R74" s="19"/>
    </row>
    <row r="75" spans="1:18" x14ac:dyDescent="0.2">
      <c r="A75" s="27" t="s">
        <v>102</v>
      </c>
      <c r="B75" s="27" t="s">
        <v>488</v>
      </c>
      <c r="C75" s="28">
        <v>224</v>
      </c>
      <c r="D75" s="28">
        <v>218</v>
      </c>
      <c r="E75" s="28">
        <v>223</v>
      </c>
      <c r="F75" s="28">
        <v>234</v>
      </c>
      <c r="G75" s="28">
        <v>234</v>
      </c>
      <c r="H75" s="28">
        <v>267</v>
      </c>
      <c r="I75" s="28">
        <v>219</v>
      </c>
      <c r="J75" s="28">
        <v>197</v>
      </c>
      <c r="K75" s="28">
        <v>236</v>
      </c>
      <c r="L75" s="28">
        <v>217</v>
      </c>
      <c r="M75" s="28">
        <v>221</v>
      </c>
      <c r="N75" s="28">
        <v>200</v>
      </c>
      <c r="O75" s="28">
        <v>162</v>
      </c>
      <c r="P75" s="29">
        <f t="shared" si="1"/>
        <v>2852</v>
      </c>
      <c r="R75" s="19"/>
    </row>
    <row r="76" spans="1:18" x14ac:dyDescent="0.2">
      <c r="A76" s="27" t="s">
        <v>103</v>
      </c>
      <c r="B76" s="27" t="s">
        <v>489</v>
      </c>
      <c r="C76" s="28">
        <v>454</v>
      </c>
      <c r="D76" s="28">
        <v>417</v>
      </c>
      <c r="E76" s="28">
        <v>408</v>
      </c>
      <c r="F76" s="28">
        <v>452</v>
      </c>
      <c r="G76" s="28">
        <v>469</v>
      </c>
      <c r="H76" s="28">
        <v>481</v>
      </c>
      <c r="I76" s="28">
        <v>498</v>
      </c>
      <c r="J76" s="28">
        <v>442</v>
      </c>
      <c r="K76" s="28">
        <v>543</v>
      </c>
      <c r="L76" s="28">
        <v>457</v>
      </c>
      <c r="M76" s="28">
        <v>382</v>
      </c>
      <c r="N76" s="28">
        <v>462</v>
      </c>
      <c r="O76" s="28">
        <v>471</v>
      </c>
      <c r="P76" s="29">
        <f t="shared" si="1"/>
        <v>5936</v>
      </c>
      <c r="R76" s="19"/>
    </row>
    <row r="77" spans="1:18" x14ac:dyDescent="0.2">
      <c r="A77" s="27" t="s">
        <v>104</v>
      </c>
      <c r="B77" s="27" t="s">
        <v>490</v>
      </c>
      <c r="C77" s="28">
        <v>12321</v>
      </c>
      <c r="D77" s="28">
        <v>11159</v>
      </c>
      <c r="E77" s="28">
        <v>11183</v>
      </c>
      <c r="F77" s="28">
        <v>11187</v>
      </c>
      <c r="G77" s="28">
        <v>11174</v>
      </c>
      <c r="H77" s="28">
        <v>11412</v>
      </c>
      <c r="I77" s="28">
        <v>11668</v>
      </c>
      <c r="J77" s="28">
        <v>11756</v>
      </c>
      <c r="K77" s="28">
        <v>11688</v>
      </c>
      <c r="L77" s="28">
        <v>13331</v>
      </c>
      <c r="M77" s="28">
        <v>11882</v>
      </c>
      <c r="N77" s="28">
        <v>9450</v>
      </c>
      <c r="O77" s="28">
        <v>10223</v>
      </c>
      <c r="P77" s="29">
        <f t="shared" si="1"/>
        <v>148434</v>
      </c>
      <c r="R77" s="19"/>
    </row>
    <row r="78" spans="1:18" x14ac:dyDescent="0.2">
      <c r="A78" s="27" t="s">
        <v>105</v>
      </c>
      <c r="B78" s="27" t="s">
        <v>491</v>
      </c>
      <c r="C78" s="28">
        <v>123</v>
      </c>
      <c r="D78" s="28">
        <v>125</v>
      </c>
      <c r="E78" s="28">
        <v>137</v>
      </c>
      <c r="F78" s="28">
        <v>111</v>
      </c>
      <c r="G78" s="28">
        <v>128</v>
      </c>
      <c r="H78" s="28">
        <v>139</v>
      </c>
      <c r="I78" s="28">
        <v>140</v>
      </c>
      <c r="J78" s="28">
        <v>139</v>
      </c>
      <c r="K78" s="28">
        <v>133</v>
      </c>
      <c r="L78" s="28">
        <v>159</v>
      </c>
      <c r="M78" s="28">
        <v>161</v>
      </c>
      <c r="N78" s="28">
        <v>158</v>
      </c>
      <c r="O78" s="28">
        <v>185</v>
      </c>
      <c r="P78" s="29">
        <f t="shared" si="1"/>
        <v>1838</v>
      </c>
      <c r="R78" s="19"/>
    </row>
    <row r="79" spans="1:18" x14ac:dyDescent="0.2">
      <c r="A79" s="27" t="s">
        <v>106</v>
      </c>
      <c r="B79" s="27" t="s">
        <v>492</v>
      </c>
      <c r="C79" s="28">
        <v>259</v>
      </c>
      <c r="D79" s="28">
        <v>294</v>
      </c>
      <c r="E79" s="28">
        <v>307</v>
      </c>
      <c r="F79" s="28">
        <v>276</v>
      </c>
      <c r="G79" s="28">
        <v>274</v>
      </c>
      <c r="H79" s="28">
        <v>283</v>
      </c>
      <c r="I79" s="28">
        <v>318</v>
      </c>
      <c r="J79" s="28">
        <v>312</v>
      </c>
      <c r="K79" s="28">
        <v>272</v>
      </c>
      <c r="L79" s="28">
        <v>320</v>
      </c>
      <c r="M79" s="28">
        <v>224</v>
      </c>
      <c r="N79" s="28">
        <v>266</v>
      </c>
      <c r="O79" s="28">
        <v>289</v>
      </c>
      <c r="P79" s="29">
        <f t="shared" si="1"/>
        <v>3694</v>
      </c>
      <c r="R79" s="19"/>
    </row>
    <row r="80" spans="1:18" x14ac:dyDescent="0.2">
      <c r="A80" s="27" t="s">
        <v>107</v>
      </c>
      <c r="B80" s="27" t="s">
        <v>493</v>
      </c>
      <c r="C80" s="28">
        <v>1014</v>
      </c>
      <c r="D80" s="28">
        <v>888</v>
      </c>
      <c r="E80" s="28">
        <v>967</v>
      </c>
      <c r="F80" s="28">
        <v>943</v>
      </c>
      <c r="G80" s="28">
        <v>930</v>
      </c>
      <c r="H80" s="28">
        <v>939</v>
      </c>
      <c r="I80" s="28">
        <v>1048</v>
      </c>
      <c r="J80" s="28">
        <v>1058</v>
      </c>
      <c r="K80" s="28">
        <v>1067</v>
      </c>
      <c r="L80" s="28">
        <v>1108</v>
      </c>
      <c r="M80" s="28">
        <v>1094</v>
      </c>
      <c r="N80" s="28">
        <v>966</v>
      </c>
      <c r="O80" s="28">
        <v>981</v>
      </c>
      <c r="P80" s="29">
        <f t="shared" si="1"/>
        <v>13003</v>
      </c>
      <c r="R80" s="19"/>
    </row>
    <row r="81" spans="1:18" x14ac:dyDescent="0.2">
      <c r="A81" s="27" t="s">
        <v>108</v>
      </c>
      <c r="B81" s="27" t="s">
        <v>494</v>
      </c>
      <c r="C81" s="28">
        <v>1108</v>
      </c>
      <c r="D81" s="28">
        <v>1130</v>
      </c>
      <c r="E81" s="28">
        <v>1131</v>
      </c>
      <c r="F81" s="28">
        <v>1062</v>
      </c>
      <c r="G81" s="28">
        <v>1233</v>
      </c>
      <c r="H81" s="28">
        <v>1182</v>
      </c>
      <c r="I81" s="28">
        <v>1159</v>
      </c>
      <c r="J81" s="28">
        <v>1224</v>
      </c>
      <c r="K81" s="28">
        <v>1120</v>
      </c>
      <c r="L81" s="28">
        <v>1308</v>
      </c>
      <c r="M81" s="28">
        <v>1126</v>
      </c>
      <c r="N81" s="28">
        <v>1131</v>
      </c>
      <c r="O81" s="28">
        <v>1101</v>
      </c>
      <c r="P81" s="29">
        <f t="shared" si="1"/>
        <v>15015</v>
      </c>
      <c r="R81" s="19"/>
    </row>
    <row r="82" spans="1:18" x14ac:dyDescent="0.2">
      <c r="A82" s="27" t="s">
        <v>109</v>
      </c>
      <c r="B82" s="27" t="s">
        <v>495</v>
      </c>
      <c r="C82" s="28">
        <v>2002</v>
      </c>
      <c r="D82" s="28">
        <v>1968</v>
      </c>
      <c r="E82" s="28">
        <v>1980</v>
      </c>
      <c r="F82" s="28">
        <v>1916</v>
      </c>
      <c r="G82" s="28">
        <v>2009</v>
      </c>
      <c r="H82" s="28">
        <v>1944</v>
      </c>
      <c r="I82" s="28">
        <v>1913</v>
      </c>
      <c r="J82" s="28">
        <v>1862</v>
      </c>
      <c r="K82" s="28">
        <v>2097</v>
      </c>
      <c r="L82" s="28">
        <v>2343</v>
      </c>
      <c r="M82" s="28">
        <v>2121</v>
      </c>
      <c r="N82" s="28">
        <v>1945</v>
      </c>
      <c r="O82" s="28">
        <v>1902</v>
      </c>
      <c r="P82" s="29">
        <f t="shared" si="1"/>
        <v>26002</v>
      </c>
      <c r="R82" s="19"/>
    </row>
    <row r="83" spans="1:18" x14ac:dyDescent="0.2">
      <c r="A83" s="27" t="s">
        <v>110</v>
      </c>
      <c r="B83" s="27" t="s">
        <v>496</v>
      </c>
      <c r="C83" s="28">
        <v>106</v>
      </c>
      <c r="D83" s="28">
        <v>102</v>
      </c>
      <c r="E83" s="28">
        <v>91</v>
      </c>
      <c r="F83" s="28">
        <v>138</v>
      </c>
      <c r="G83" s="28">
        <v>122</v>
      </c>
      <c r="H83" s="28">
        <v>97</v>
      </c>
      <c r="I83" s="28">
        <v>94</v>
      </c>
      <c r="J83" s="28">
        <v>111</v>
      </c>
      <c r="K83" s="28">
        <v>106</v>
      </c>
      <c r="L83" s="28">
        <v>125</v>
      </c>
      <c r="M83" s="28">
        <v>127</v>
      </c>
      <c r="N83" s="28">
        <v>96</v>
      </c>
      <c r="O83" s="28">
        <v>92</v>
      </c>
      <c r="P83" s="29">
        <f t="shared" si="1"/>
        <v>1407</v>
      </c>
      <c r="R83" s="19"/>
    </row>
    <row r="84" spans="1:18" x14ac:dyDescent="0.2">
      <c r="A84" s="27" t="s">
        <v>111</v>
      </c>
      <c r="B84" s="27" t="s">
        <v>497</v>
      </c>
      <c r="C84" s="28">
        <v>2658</v>
      </c>
      <c r="D84" s="28">
        <v>2227</v>
      </c>
      <c r="E84" s="28">
        <v>2274</v>
      </c>
      <c r="F84" s="28">
        <v>2128</v>
      </c>
      <c r="G84" s="28">
        <v>2189</v>
      </c>
      <c r="H84" s="28">
        <v>2146</v>
      </c>
      <c r="I84" s="28">
        <v>2261</v>
      </c>
      <c r="J84" s="28">
        <v>2136</v>
      </c>
      <c r="K84" s="28">
        <v>2182</v>
      </c>
      <c r="L84" s="28">
        <v>2169</v>
      </c>
      <c r="M84" s="28">
        <v>1900</v>
      </c>
      <c r="N84" s="28">
        <v>1639</v>
      </c>
      <c r="O84" s="28">
        <v>1699</v>
      </c>
      <c r="P84" s="29">
        <f t="shared" si="1"/>
        <v>27608</v>
      </c>
      <c r="R84" s="19"/>
    </row>
    <row r="85" spans="1:18" x14ac:dyDescent="0.2">
      <c r="A85" s="27" t="s">
        <v>112</v>
      </c>
      <c r="B85" s="27" t="s">
        <v>498</v>
      </c>
      <c r="C85" s="28">
        <v>528</v>
      </c>
      <c r="D85" s="28">
        <v>534</v>
      </c>
      <c r="E85" s="28">
        <v>538</v>
      </c>
      <c r="F85" s="28">
        <v>524</v>
      </c>
      <c r="G85" s="28">
        <v>570</v>
      </c>
      <c r="H85" s="28">
        <v>528</v>
      </c>
      <c r="I85" s="28">
        <v>558</v>
      </c>
      <c r="J85" s="28">
        <v>596</v>
      </c>
      <c r="K85" s="28">
        <v>609</v>
      </c>
      <c r="L85" s="28">
        <v>680</v>
      </c>
      <c r="M85" s="28">
        <v>555</v>
      </c>
      <c r="N85" s="28">
        <v>614</v>
      </c>
      <c r="O85" s="28">
        <v>547</v>
      </c>
      <c r="P85" s="29">
        <f t="shared" si="1"/>
        <v>7381</v>
      </c>
      <c r="R85" s="19"/>
    </row>
    <row r="86" spans="1:18" x14ac:dyDescent="0.2">
      <c r="A86" s="27" t="s">
        <v>113</v>
      </c>
      <c r="B86" s="27" t="s">
        <v>114</v>
      </c>
      <c r="C86" s="28">
        <v>845</v>
      </c>
      <c r="D86" s="28">
        <v>864</v>
      </c>
      <c r="E86" s="28">
        <v>821</v>
      </c>
      <c r="F86" s="28">
        <v>933</v>
      </c>
      <c r="G86" s="28">
        <v>934</v>
      </c>
      <c r="H86" s="28">
        <v>953</v>
      </c>
      <c r="I86" s="28">
        <v>1008</v>
      </c>
      <c r="J86" s="28">
        <v>1022</v>
      </c>
      <c r="K86" s="28">
        <v>1005</v>
      </c>
      <c r="L86" s="28">
        <v>1012</v>
      </c>
      <c r="M86" s="28">
        <v>1000</v>
      </c>
      <c r="N86" s="28">
        <v>1008</v>
      </c>
      <c r="O86" s="28">
        <v>907</v>
      </c>
      <c r="P86" s="29">
        <f t="shared" si="1"/>
        <v>12312</v>
      </c>
      <c r="R86" s="19"/>
    </row>
    <row r="87" spans="1:18" x14ac:dyDescent="0.2">
      <c r="A87" s="27" t="s">
        <v>115</v>
      </c>
      <c r="B87" s="27" t="s">
        <v>499</v>
      </c>
      <c r="C87" s="28">
        <v>77</v>
      </c>
      <c r="D87" s="28">
        <v>101</v>
      </c>
      <c r="E87" s="28">
        <v>78</v>
      </c>
      <c r="F87" s="28">
        <v>80</v>
      </c>
      <c r="G87" s="28">
        <v>89</v>
      </c>
      <c r="H87" s="28">
        <v>85</v>
      </c>
      <c r="I87" s="28">
        <v>121</v>
      </c>
      <c r="J87" s="28">
        <v>85</v>
      </c>
      <c r="K87" s="28">
        <v>81</v>
      </c>
      <c r="L87" s="28">
        <v>117</v>
      </c>
      <c r="M87" s="28">
        <v>125</v>
      </c>
      <c r="N87" s="28">
        <v>108</v>
      </c>
      <c r="O87" s="28">
        <v>100</v>
      </c>
      <c r="P87" s="29">
        <f t="shared" si="1"/>
        <v>1247</v>
      </c>
      <c r="R87" s="19"/>
    </row>
    <row r="88" spans="1:18" x14ac:dyDescent="0.2">
      <c r="A88" s="27" t="s">
        <v>116</v>
      </c>
      <c r="B88" s="27" t="s">
        <v>500</v>
      </c>
      <c r="C88" s="28">
        <v>412</v>
      </c>
      <c r="D88" s="28">
        <v>432</v>
      </c>
      <c r="E88" s="28">
        <v>414</v>
      </c>
      <c r="F88" s="28">
        <v>410</v>
      </c>
      <c r="G88" s="28">
        <v>418</v>
      </c>
      <c r="H88" s="28">
        <v>468</v>
      </c>
      <c r="I88" s="28">
        <v>435</v>
      </c>
      <c r="J88" s="28">
        <v>430</v>
      </c>
      <c r="K88" s="28">
        <v>362</v>
      </c>
      <c r="L88" s="28">
        <v>402</v>
      </c>
      <c r="M88" s="28">
        <v>341</v>
      </c>
      <c r="N88" s="28">
        <v>379</v>
      </c>
      <c r="O88" s="28">
        <v>335</v>
      </c>
      <c r="P88" s="29">
        <f t="shared" si="1"/>
        <v>5238</v>
      </c>
      <c r="R88" s="19"/>
    </row>
    <row r="89" spans="1:18" x14ac:dyDescent="0.2">
      <c r="A89" s="27" t="s">
        <v>117</v>
      </c>
      <c r="B89" s="27" t="s">
        <v>501</v>
      </c>
      <c r="C89" s="28">
        <v>842</v>
      </c>
      <c r="D89" s="28">
        <v>777</v>
      </c>
      <c r="E89" s="28">
        <v>691</v>
      </c>
      <c r="F89" s="28">
        <v>704</v>
      </c>
      <c r="G89" s="28">
        <v>738</v>
      </c>
      <c r="H89" s="28">
        <v>732</v>
      </c>
      <c r="I89" s="28">
        <v>740</v>
      </c>
      <c r="J89" s="28">
        <v>852</v>
      </c>
      <c r="K89" s="28">
        <v>845</v>
      </c>
      <c r="L89" s="28">
        <v>808</v>
      </c>
      <c r="M89" s="28">
        <v>786</v>
      </c>
      <c r="N89" s="28">
        <v>653</v>
      </c>
      <c r="O89" s="28">
        <v>805</v>
      </c>
      <c r="P89" s="29">
        <f t="shared" si="1"/>
        <v>9973</v>
      </c>
      <c r="R89" s="19"/>
    </row>
    <row r="90" spans="1:18" x14ac:dyDescent="0.2">
      <c r="A90" s="27" t="s">
        <v>118</v>
      </c>
      <c r="B90" s="27" t="s">
        <v>502</v>
      </c>
      <c r="C90" s="28">
        <v>140</v>
      </c>
      <c r="D90" s="28">
        <v>133</v>
      </c>
      <c r="E90" s="28">
        <v>111</v>
      </c>
      <c r="F90" s="28">
        <v>115</v>
      </c>
      <c r="G90" s="28">
        <v>121</v>
      </c>
      <c r="H90" s="28">
        <v>137</v>
      </c>
      <c r="I90" s="28">
        <v>145</v>
      </c>
      <c r="J90" s="28">
        <v>157</v>
      </c>
      <c r="K90" s="28">
        <v>117</v>
      </c>
      <c r="L90" s="28">
        <v>121</v>
      </c>
      <c r="M90" s="28">
        <v>97</v>
      </c>
      <c r="N90" s="28">
        <v>124</v>
      </c>
      <c r="O90" s="28">
        <v>116</v>
      </c>
      <c r="P90" s="29">
        <f t="shared" si="1"/>
        <v>1634</v>
      </c>
      <c r="R90" s="19"/>
    </row>
    <row r="91" spans="1:18" x14ac:dyDescent="0.2">
      <c r="A91" s="27" t="s">
        <v>119</v>
      </c>
      <c r="B91" s="27" t="s">
        <v>503</v>
      </c>
      <c r="C91" s="28">
        <v>366</v>
      </c>
      <c r="D91" s="28">
        <v>346</v>
      </c>
      <c r="E91" s="28">
        <v>355</v>
      </c>
      <c r="F91" s="28">
        <v>343</v>
      </c>
      <c r="G91" s="28">
        <v>354</v>
      </c>
      <c r="H91" s="28">
        <v>398</v>
      </c>
      <c r="I91" s="28">
        <v>280</v>
      </c>
      <c r="J91" s="28">
        <v>306</v>
      </c>
      <c r="K91" s="28">
        <v>306</v>
      </c>
      <c r="L91" s="28">
        <v>340</v>
      </c>
      <c r="M91" s="28">
        <v>306</v>
      </c>
      <c r="N91" s="28">
        <v>340</v>
      </c>
      <c r="O91" s="28">
        <v>286</v>
      </c>
      <c r="P91" s="29">
        <f t="shared" si="1"/>
        <v>4326</v>
      </c>
      <c r="R91" s="19"/>
    </row>
    <row r="92" spans="1:18" x14ac:dyDescent="0.2">
      <c r="A92" s="27" t="s">
        <v>120</v>
      </c>
      <c r="B92" s="27" t="s">
        <v>504</v>
      </c>
      <c r="C92" s="28">
        <v>1747</v>
      </c>
      <c r="D92" s="28">
        <v>1774</v>
      </c>
      <c r="E92" s="28">
        <v>1754</v>
      </c>
      <c r="F92" s="28">
        <v>1815</v>
      </c>
      <c r="G92" s="28">
        <v>1759</v>
      </c>
      <c r="H92" s="28">
        <v>1849</v>
      </c>
      <c r="I92" s="28">
        <v>1980</v>
      </c>
      <c r="J92" s="28">
        <v>1997</v>
      </c>
      <c r="K92" s="28">
        <v>1865</v>
      </c>
      <c r="L92" s="28">
        <v>2056</v>
      </c>
      <c r="M92" s="28">
        <v>1891</v>
      </c>
      <c r="N92" s="28">
        <v>1669</v>
      </c>
      <c r="O92" s="28">
        <v>1670</v>
      </c>
      <c r="P92" s="29">
        <f t="shared" si="1"/>
        <v>23826</v>
      </c>
      <c r="R92" s="19"/>
    </row>
    <row r="93" spans="1:18" x14ac:dyDescent="0.2">
      <c r="A93" s="27" t="s">
        <v>121</v>
      </c>
      <c r="B93" s="27" t="s">
        <v>505</v>
      </c>
      <c r="C93" s="28">
        <v>160</v>
      </c>
      <c r="D93" s="28">
        <v>156</v>
      </c>
      <c r="E93" s="28">
        <v>153</v>
      </c>
      <c r="F93" s="28">
        <v>136</v>
      </c>
      <c r="G93" s="28">
        <v>158</v>
      </c>
      <c r="H93" s="28">
        <v>161</v>
      </c>
      <c r="I93" s="28">
        <v>183</v>
      </c>
      <c r="J93" s="28">
        <v>153</v>
      </c>
      <c r="K93" s="28">
        <v>165</v>
      </c>
      <c r="L93" s="28">
        <v>196</v>
      </c>
      <c r="M93" s="28">
        <v>161</v>
      </c>
      <c r="N93" s="28">
        <v>161</v>
      </c>
      <c r="O93" s="28">
        <v>170</v>
      </c>
      <c r="P93" s="29">
        <f t="shared" si="1"/>
        <v>2113</v>
      </c>
      <c r="R93" s="19"/>
    </row>
    <row r="94" spans="1:18" x14ac:dyDescent="0.2">
      <c r="A94" s="27" t="s">
        <v>122</v>
      </c>
      <c r="B94" s="27" t="s">
        <v>506</v>
      </c>
      <c r="C94" s="28">
        <v>1150</v>
      </c>
      <c r="D94" s="28">
        <v>1134</v>
      </c>
      <c r="E94" s="28">
        <v>1175</v>
      </c>
      <c r="F94" s="28">
        <v>1107</v>
      </c>
      <c r="G94" s="28">
        <v>1213</v>
      </c>
      <c r="H94" s="28">
        <v>1185</v>
      </c>
      <c r="I94" s="28">
        <v>1269</v>
      </c>
      <c r="J94" s="28">
        <v>1274</v>
      </c>
      <c r="K94" s="28">
        <v>1259</v>
      </c>
      <c r="L94" s="28">
        <v>1298</v>
      </c>
      <c r="M94" s="28">
        <v>1227</v>
      </c>
      <c r="N94" s="28">
        <v>1315</v>
      </c>
      <c r="O94" s="28">
        <v>1211</v>
      </c>
      <c r="P94" s="29">
        <f t="shared" si="1"/>
        <v>15817</v>
      </c>
      <c r="R94" s="19"/>
    </row>
    <row r="95" spans="1:18" x14ac:dyDescent="0.2">
      <c r="A95" s="27" t="s">
        <v>123</v>
      </c>
      <c r="B95" s="27" t="s">
        <v>507</v>
      </c>
      <c r="C95" s="28">
        <v>348</v>
      </c>
      <c r="D95" s="28">
        <v>351</v>
      </c>
      <c r="E95" s="28">
        <v>374</v>
      </c>
      <c r="F95" s="28">
        <v>339</v>
      </c>
      <c r="G95" s="28">
        <v>372</v>
      </c>
      <c r="H95" s="28">
        <v>339</v>
      </c>
      <c r="I95" s="28">
        <v>346</v>
      </c>
      <c r="J95" s="28">
        <v>378</v>
      </c>
      <c r="K95" s="28">
        <v>371</v>
      </c>
      <c r="L95" s="28">
        <v>409</v>
      </c>
      <c r="M95" s="28">
        <v>347</v>
      </c>
      <c r="N95" s="28">
        <v>333</v>
      </c>
      <c r="O95" s="28">
        <v>287</v>
      </c>
      <c r="P95" s="29">
        <f t="shared" si="1"/>
        <v>4594</v>
      </c>
      <c r="R95" s="19"/>
    </row>
    <row r="96" spans="1:18" x14ac:dyDescent="0.2">
      <c r="A96" s="27" t="s">
        <v>124</v>
      </c>
      <c r="B96" s="27" t="s">
        <v>508</v>
      </c>
      <c r="C96" s="28">
        <v>475</v>
      </c>
      <c r="D96" s="28">
        <v>509</v>
      </c>
      <c r="E96" s="28">
        <v>477</v>
      </c>
      <c r="F96" s="28">
        <v>555</v>
      </c>
      <c r="G96" s="28">
        <v>498</v>
      </c>
      <c r="H96" s="28">
        <v>589</v>
      </c>
      <c r="I96" s="28">
        <v>551</v>
      </c>
      <c r="J96" s="28">
        <v>623</v>
      </c>
      <c r="K96" s="28">
        <v>607</v>
      </c>
      <c r="L96" s="28">
        <v>534</v>
      </c>
      <c r="M96" s="28">
        <v>564</v>
      </c>
      <c r="N96" s="28">
        <v>496</v>
      </c>
      <c r="O96" s="28">
        <v>540</v>
      </c>
      <c r="P96" s="29">
        <f t="shared" si="1"/>
        <v>7018</v>
      </c>
      <c r="R96" s="19"/>
    </row>
    <row r="97" spans="1:18" x14ac:dyDescent="0.2">
      <c r="A97" s="27" t="s">
        <v>125</v>
      </c>
      <c r="B97" s="27" t="s">
        <v>509</v>
      </c>
      <c r="C97" s="28">
        <v>1666</v>
      </c>
      <c r="D97" s="28">
        <v>1755</v>
      </c>
      <c r="E97" s="28">
        <v>1583</v>
      </c>
      <c r="F97" s="28">
        <v>1594</v>
      </c>
      <c r="G97" s="28">
        <v>1652</v>
      </c>
      <c r="H97" s="28">
        <v>1748</v>
      </c>
      <c r="I97" s="28">
        <v>1786</v>
      </c>
      <c r="J97" s="28">
        <v>1732</v>
      </c>
      <c r="K97" s="28">
        <v>1636</v>
      </c>
      <c r="L97" s="28">
        <v>1830</v>
      </c>
      <c r="M97" s="28">
        <v>1510</v>
      </c>
      <c r="N97" s="28">
        <v>1494</v>
      </c>
      <c r="O97" s="28">
        <v>1321</v>
      </c>
      <c r="P97" s="29">
        <f t="shared" si="1"/>
        <v>21307</v>
      </c>
      <c r="R97" s="19"/>
    </row>
    <row r="98" spans="1:18" x14ac:dyDescent="0.2">
      <c r="A98" s="27" t="s">
        <v>126</v>
      </c>
      <c r="B98" s="27" t="s">
        <v>510</v>
      </c>
      <c r="C98" s="28">
        <v>875</v>
      </c>
      <c r="D98" s="28">
        <v>906</v>
      </c>
      <c r="E98" s="28">
        <v>835</v>
      </c>
      <c r="F98" s="28">
        <v>858</v>
      </c>
      <c r="G98" s="28">
        <v>881</v>
      </c>
      <c r="H98" s="28">
        <v>909</v>
      </c>
      <c r="I98" s="28">
        <v>920</v>
      </c>
      <c r="J98" s="28">
        <v>922</v>
      </c>
      <c r="K98" s="28">
        <v>888</v>
      </c>
      <c r="L98" s="28">
        <v>1001</v>
      </c>
      <c r="M98" s="28">
        <v>856</v>
      </c>
      <c r="N98" s="28">
        <v>858</v>
      </c>
      <c r="O98" s="28">
        <v>872</v>
      </c>
      <c r="P98" s="29">
        <f t="shared" si="1"/>
        <v>11581</v>
      </c>
      <c r="R98" s="19"/>
    </row>
    <row r="99" spans="1:18" x14ac:dyDescent="0.2">
      <c r="A99" s="27" t="s">
        <v>127</v>
      </c>
      <c r="B99" s="27" t="s">
        <v>511</v>
      </c>
      <c r="C99" s="28">
        <v>1371</v>
      </c>
      <c r="D99" s="28">
        <v>1361</v>
      </c>
      <c r="E99" s="28">
        <v>1379</v>
      </c>
      <c r="F99" s="28">
        <v>1344</v>
      </c>
      <c r="G99" s="28">
        <v>1311</v>
      </c>
      <c r="H99" s="28">
        <v>1530</v>
      </c>
      <c r="I99" s="28">
        <v>1529</v>
      </c>
      <c r="J99" s="28">
        <v>1513</v>
      </c>
      <c r="K99" s="28">
        <v>1487</v>
      </c>
      <c r="L99" s="28">
        <v>1608</v>
      </c>
      <c r="M99" s="28">
        <v>1402</v>
      </c>
      <c r="N99" s="28">
        <v>1505</v>
      </c>
      <c r="O99" s="28">
        <v>1416</v>
      </c>
      <c r="P99" s="29">
        <f t="shared" si="1"/>
        <v>18756</v>
      </c>
      <c r="R99" s="19"/>
    </row>
    <row r="100" spans="1:18" x14ac:dyDescent="0.2">
      <c r="A100" s="27" t="s">
        <v>128</v>
      </c>
      <c r="B100" s="27" t="s">
        <v>512</v>
      </c>
      <c r="C100" s="28">
        <v>562</v>
      </c>
      <c r="D100" s="28">
        <v>607</v>
      </c>
      <c r="E100" s="28">
        <v>555</v>
      </c>
      <c r="F100" s="28">
        <v>553</v>
      </c>
      <c r="G100" s="28">
        <v>528</v>
      </c>
      <c r="H100" s="28">
        <v>578</v>
      </c>
      <c r="I100" s="28">
        <v>614</v>
      </c>
      <c r="J100" s="28">
        <v>643</v>
      </c>
      <c r="K100" s="28">
        <v>559</v>
      </c>
      <c r="L100" s="28">
        <v>664</v>
      </c>
      <c r="M100" s="28">
        <v>636</v>
      </c>
      <c r="N100" s="28">
        <v>584</v>
      </c>
      <c r="O100" s="28">
        <v>532</v>
      </c>
      <c r="P100" s="29">
        <f t="shared" si="1"/>
        <v>7615</v>
      </c>
      <c r="R100" s="19"/>
    </row>
    <row r="101" spans="1:18" x14ac:dyDescent="0.2">
      <c r="A101" s="27" t="s">
        <v>129</v>
      </c>
      <c r="B101" s="27" t="s">
        <v>513</v>
      </c>
      <c r="C101" s="28">
        <v>628</v>
      </c>
      <c r="D101" s="28">
        <v>641</v>
      </c>
      <c r="E101" s="28">
        <v>600</v>
      </c>
      <c r="F101" s="28">
        <v>592</v>
      </c>
      <c r="G101" s="28">
        <v>597</v>
      </c>
      <c r="H101" s="28">
        <v>609</v>
      </c>
      <c r="I101" s="28">
        <v>642</v>
      </c>
      <c r="J101" s="28">
        <v>607</v>
      </c>
      <c r="K101" s="28">
        <v>639</v>
      </c>
      <c r="L101" s="28">
        <v>683</v>
      </c>
      <c r="M101" s="28">
        <v>581</v>
      </c>
      <c r="N101" s="28">
        <v>609</v>
      </c>
      <c r="O101" s="28">
        <v>574</v>
      </c>
      <c r="P101" s="29">
        <f t="shared" si="1"/>
        <v>8002</v>
      </c>
      <c r="R101" s="19"/>
    </row>
    <row r="102" spans="1:18" x14ac:dyDescent="0.2">
      <c r="A102" s="27" t="s">
        <v>130</v>
      </c>
      <c r="B102" s="27" t="s">
        <v>514</v>
      </c>
      <c r="C102" s="28">
        <v>248</v>
      </c>
      <c r="D102" s="28">
        <v>242</v>
      </c>
      <c r="E102" s="28">
        <v>264</v>
      </c>
      <c r="F102" s="28">
        <v>213</v>
      </c>
      <c r="G102" s="28">
        <v>223</v>
      </c>
      <c r="H102" s="28">
        <v>238</v>
      </c>
      <c r="I102" s="28">
        <v>248</v>
      </c>
      <c r="J102" s="28">
        <v>238</v>
      </c>
      <c r="K102" s="28">
        <v>220</v>
      </c>
      <c r="L102" s="28">
        <v>273</v>
      </c>
      <c r="M102" s="28">
        <v>189</v>
      </c>
      <c r="N102" s="28">
        <v>174</v>
      </c>
      <c r="O102" s="28">
        <v>180</v>
      </c>
      <c r="P102" s="29">
        <f t="shared" si="1"/>
        <v>2950</v>
      </c>
      <c r="R102" s="19"/>
    </row>
    <row r="103" spans="1:18" x14ac:dyDescent="0.2">
      <c r="A103" s="27" t="s">
        <v>131</v>
      </c>
      <c r="B103" s="27" t="s">
        <v>515</v>
      </c>
      <c r="C103" s="28">
        <v>392</v>
      </c>
      <c r="D103" s="28">
        <v>402</v>
      </c>
      <c r="E103" s="28">
        <v>426</v>
      </c>
      <c r="F103" s="28">
        <v>460</v>
      </c>
      <c r="G103" s="28">
        <v>431</v>
      </c>
      <c r="H103" s="28">
        <v>472</v>
      </c>
      <c r="I103" s="28">
        <v>483</v>
      </c>
      <c r="J103" s="28">
        <v>481</v>
      </c>
      <c r="K103" s="28">
        <v>458</v>
      </c>
      <c r="L103" s="28">
        <v>381</v>
      </c>
      <c r="M103" s="28">
        <v>392</v>
      </c>
      <c r="N103" s="28">
        <v>406</v>
      </c>
      <c r="O103" s="28">
        <v>413</v>
      </c>
      <c r="P103" s="29">
        <f t="shared" si="1"/>
        <v>5597</v>
      </c>
      <c r="R103" s="19"/>
    </row>
    <row r="104" spans="1:18" x14ac:dyDescent="0.2">
      <c r="A104" s="27" t="s">
        <v>132</v>
      </c>
      <c r="B104" s="27" t="s">
        <v>516</v>
      </c>
      <c r="C104" s="28">
        <v>642</v>
      </c>
      <c r="D104" s="28">
        <v>676</v>
      </c>
      <c r="E104" s="28">
        <v>629</v>
      </c>
      <c r="F104" s="28">
        <v>609</v>
      </c>
      <c r="G104" s="28">
        <v>653</v>
      </c>
      <c r="H104" s="28">
        <v>675</v>
      </c>
      <c r="I104" s="28">
        <v>647</v>
      </c>
      <c r="J104" s="28">
        <v>646</v>
      </c>
      <c r="K104" s="28">
        <v>691</v>
      </c>
      <c r="L104" s="28">
        <v>682</v>
      </c>
      <c r="M104" s="28">
        <v>639</v>
      </c>
      <c r="N104" s="28">
        <v>576</v>
      </c>
      <c r="O104" s="28">
        <v>583</v>
      </c>
      <c r="P104" s="29">
        <f t="shared" si="1"/>
        <v>8348</v>
      </c>
      <c r="R104" s="19"/>
    </row>
    <row r="105" spans="1:18" x14ac:dyDescent="0.2">
      <c r="A105" s="27" t="s">
        <v>133</v>
      </c>
      <c r="B105" s="27" t="s">
        <v>517</v>
      </c>
      <c r="C105" s="28">
        <v>415</v>
      </c>
      <c r="D105" s="28">
        <v>405</v>
      </c>
      <c r="E105" s="28">
        <v>406</v>
      </c>
      <c r="F105" s="28">
        <v>437</v>
      </c>
      <c r="G105" s="28">
        <v>415</v>
      </c>
      <c r="H105" s="28">
        <v>423</v>
      </c>
      <c r="I105" s="28">
        <v>475</v>
      </c>
      <c r="J105" s="28">
        <v>471</v>
      </c>
      <c r="K105" s="28">
        <v>455</v>
      </c>
      <c r="L105" s="28">
        <v>460</v>
      </c>
      <c r="M105" s="28">
        <v>466</v>
      </c>
      <c r="N105" s="28">
        <v>494</v>
      </c>
      <c r="O105" s="28">
        <v>489</v>
      </c>
      <c r="P105" s="29">
        <f t="shared" si="1"/>
        <v>5811</v>
      </c>
      <c r="R105" s="19"/>
    </row>
    <row r="106" spans="1:18" x14ac:dyDescent="0.2">
      <c r="A106" s="27" t="s">
        <v>134</v>
      </c>
      <c r="B106" s="27" t="s">
        <v>518</v>
      </c>
      <c r="C106" s="28">
        <v>501</v>
      </c>
      <c r="D106" s="28">
        <v>482</v>
      </c>
      <c r="E106" s="28">
        <v>491</v>
      </c>
      <c r="F106" s="28">
        <v>533</v>
      </c>
      <c r="G106" s="28">
        <v>542</v>
      </c>
      <c r="H106" s="28">
        <v>608</v>
      </c>
      <c r="I106" s="28">
        <v>614</v>
      </c>
      <c r="J106" s="28">
        <v>635</v>
      </c>
      <c r="K106" s="28">
        <v>589</v>
      </c>
      <c r="L106" s="28">
        <v>670</v>
      </c>
      <c r="M106" s="28">
        <v>560</v>
      </c>
      <c r="N106" s="28">
        <v>579</v>
      </c>
      <c r="O106" s="28">
        <v>629</v>
      </c>
      <c r="P106" s="29">
        <f t="shared" si="1"/>
        <v>7433</v>
      </c>
      <c r="R106" s="19"/>
    </row>
    <row r="107" spans="1:18" x14ac:dyDescent="0.2">
      <c r="A107" s="27" t="s">
        <v>135</v>
      </c>
      <c r="B107" s="27" t="s">
        <v>519</v>
      </c>
      <c r="C107" s="28">
        <v>82</v>
      </c>
      <c r="D107" s="28">
        <v>91</v>
      </c>
      <c r="E107" s="28">
        <v>93</v>
      </c>
      <c r="F107" s="28">
        <v>97</v>
      </c>
      <c r="G107" s="28">
        <v>89</v>
      </c>
      <c r="H107" s="28">
        <v>95</v>
      </c>
      <c r="I107" s="28">
        <v>101</v>
      </c>
      <c r="J107" s="28">
        <v>93</v>
      </c>
      <c r="K107" s="28">
        <v>105</v>
      </c>
      <c r="L107" s="28">
        <v>109</v>
      </c>
      <c r="M107" s="28">
        <v>88</v>
      </c>
      <c r="N107" s="28">
        <v>73</v>
      </c>
      <c r="O107" s="28">
        <v>88</v>
      </c>
      <c r="P107" s="29">
        <f t="shared" si="1"/>
        <v>1204</v>
      </c>
      <c r="R107" s="19"/>
    </row>
    <row r="108" spans="1:18" x14ac:dyDescent="0.2">
      <c r="A108" s="27" t="s">
        <v>136</v>
      </c>
      <c r="B108" s="27" t="s">
        <v>520</v>
      </c>
      <c r="C108" s="28">
        <v>93</v>
      </c>
      <c r="D108" s="28">
        <v>93</v>
      </c>
      <c r="E108" s="28">
        <v>123</v>
      </c>
      <c r="F108" s="28">
        <v>115</v>
      </c>
      <c r="G108" s="28">
        <v>107</v>
      </c>
      <c r="H108" s="28">
        <v>124</v>
      </c>
      <c r="I108" s="28">
        <v>120</v>
      </c>
      <c r="J108" s="28">
        <v>155</v>
      </c>
      <c r="K108" s="28">
        <v>139</v>
      </c>
      <c r="L108" s="28">
        <v>167</v>
      </c>
      <c r="M108" s="28">
        <v>123</v>
      </c>
      <c r="N108" s="28">
        <v>135</v>
      </c>
      <c r="O108" s="28">
        <v>117</v>
      </c>
      <c r="P108" s="29">
        <f t="shared" si="1"/>
        <v>1611</v>
      </c>
      <c r="R108" s="19"/>
    </row>
    <row r="109" spans="1:18" x14ac:dyDescent="0.2">
      <c r="A109" s="27" t="s">
        <v>137</v>
      </c>
      <c r="B109" s="27" t="s">
        <v>521</v>
      </c>
      <c r="C109" s="28">
        <v>185</v>
      </c>
      <c r="D109" s="28">
        <v>148</v>
      </c>
      <c r="E109" s="28">
        <v>156</v>
      </c>
      <c r="F109" s="28">
        <v>129</v>
      </c>
      <c r="G109" s="28">
        <v>142</v>
      </c>
      <c r="H109" s="28">
        <v>137</v>
      </c>
      <c r="I109" s="28">
        <v>136</v>
      </c>
      <c r="J109" s="28">
        <v>155</v>
      </c>
      <c r="K109" s="28">
        <v>166</v>
      </c>
      <c r="L109" s="28">
        <v>174</v>
      </c>
      <c r="M109" s="28">
        <v>168</v>
      </c>
      <c r="N109" s="28">
        <v>149</v>
      </c>
      <c r="O109" s="28">
        <v>101</v>
      </c>
      <c r="P109" s="29">
        <f t="shared" si="1"/>
        <v>1946</v>
      </c>
      <c r="R109" s="19"/>
    </row>
    <row r="110" spans="1:18" x14ac:dyDescent="0.2">
      <c r="A110" s="27" t="s">
        <v>138</v>
      </c>
      <c r="B110" s="27" t="s">
        <v>522</v>
      </c>
      <c r="C110" s="28">
        <v>252</v>
      </c>
      <c r="D110" s="28">
        <v>265</v>
      </c>
      <c r="E110" s="28">
        <v>214</v>
      </c>
      <c r="F110" s="28">
        <v>213</v>
      </c>
      <c r="G110" s="28">
        <v>244</v>
      </c>
      <c r="H110" s="28">
        <v>249</v>
      </c>
      <c r="I110" s="28">
        <v>281</v>
      </c>
      <c r="J110" s="28">
        <v>253</v>
      </c>
      <c r="K110" s="28">
        <v>282</v>
      </c>
      <c r="L110" s="28">
        <v>340</v>
      </c>
      <c r="M110" s="28">
        <v>284</v>
      </c>
      <c r="N110" s="28">
        <v>262</v>
      </c>
      <c r="O110" s="28">
        <v>242</v>
      </c>
      <c r="P110" s="29">
        <f t="shared" si="1"/>
        <v>3381</v>
      </c>
      <c r="R110" s="19"/>
    </row>
    <row r="111" spans="1:18" x14ac:dyDescent="0.2">
      <c r="A111" s="27" t="s">
        <v>139</v>
      </c>
      <c r="B111" s="27" t="s">
        <v>523</v>
      </c>
      <c r="C111" s="28">
        <v>53</v>
      </c>
      <c r="D111" s="28">
        <v>53</v>
      </c>
      <c r="E111" s="28">
        <v>39</v>
      </c>
      <c r="F111" s="28">
        <v>33</v>
      </c>
      <c r="G111" s="28">
        <v>48</v>
      </c>
      <c r="H111" s="28">
        <v>37</v>
      </c>
      <c r="I111" s="28">
        <v>49</v>
      </c>
      <c r="J111" s="28">
        <v>58</v>
      </c>
      <c r="K111" s="28">
        <v>49</v>
      </c>
      <c r="L111" s="28">
        <v>61</v>
      </c>
      <c r="M111" s="28">
        <v>51</v>
      </c>
      <c r="N111" s="28">
        <v>53</v>
      </c>
      <c r="O111" s="28">
        <v>45</v>
      </c>
      <c r="P111" s="29">
        <f t="shared" si="1"/>
        <v>629</v>
      </c>
      <c r="R111" s="19"/>
    </row>
    <row r="112" spans="1:18" x14ac:dyDescent="0.2">
      <c r="A112" s="27" t="s">
        <v>140</v>
      </c>
      <c r="B112" s="27" t="s">
        <v>524</v>
      </c>
      <c r="C112" s="28">
        <v>2581</v>
      </c>
      <c r="D112" s="28">
        <v>2795</v>
      </c>
      <c r="E112" s="28">
        <v>2788</v>
      </c>
      <c r="F112" s="28">
        <v>2897</v>
      </c>
      <c r="G112" s="28">
        <v>3022</v>
      </c>
      <c r="H112" s="28">
        <v>3206</v>
      </c>
      <c r="I112" s="28">
        <v>3375</v>
      </c>
      <c r="J112" s="28">
        <v>3388</v>
      </c>
      <c r="K112" s="28">
        <v>3512</v>
      </c>
      <c r="L112" s="28">
        <v>3810</v>
      </c>
      <c r="M112" s="28">
        <v>3690</v>
      </c>
      <c r="N112" s="28">
        <v>3453</v>
      </c>
      <c r="O112" s="28">
        <v>3457</v>
      </c>
      <c r="P112" s="29">
        <f t="shared" si="1"/>
        <v>41974</v>
      </c>
      <c r="R112" s="19"/>
    </row>
    <row r="113" spans="1:18" x14ac:dyDescent="0.2">
      <c r="A113" s="27" t="s">
        <v>141</v>
      </c>
      <c r="B113" s="27" t="s">
        <v>525</v>
      </c>
      <c r="C113" s="28">
        <v>470</v>
      </c>
      <c r="D113" s="28">
        <v>456</v>
      </c>
      <c r="E113" s="28">
        <v>498</v>
      </c>
      <c r="F113" s="28">
        <v>438</v>
      </c>
      <c r="G113" s="28">
        <v>438</v>
      </c>
      <c r="H113" s="28">
        <v>479</v>
      </c>
      <c r="I113" s="28">
        <v>423</v>
      </c>
      <c r="J113" s="28">
        <v>392</v>
      </c>
      <c r="K113" s="28">
        <v>372</v>
      </c>
      <c r="L113" s="28">
        <v>407</v>
      </c>
      <c r="M113" s="28">
        <v>316</v>
      </c>
      <c r="N113" s="28">
        <v>299</v>
      </c>
      <c r="O113" s="28">
        <v>301</v>
      </c>
      <c r="P113" s="29">
        <f t="shared" si="1"/>
        <v>5289</v>
      </c>
      <c r="R113" s="19"/>
    </row>
    <row r="114" spans="1:18" x14ac:dyDescent="0.2">
      <c r="A114" s="27" t="s">
        <v>142</v>
      </c>
      <c r="B114" s="27" t="s">
        <v>526</v>
      </c>
      <c r="C114" s="28">
        <v>12576</v>
      </c>
      <c r="D114" s="28">
        <v>12077</v>
      </c>
      <c r="E114" s="28">
        <v>11902</v>
      </c>
      <c r="F114" s="28">
        <v>12108</v>
      </c>
      <c r="G114" s="28">
        <v>12329</v>
      </c>
      <c r="H114" s="28">
        <v>12559</v>
      </c>
      <c r="I114" s="28">
        <v>12784</v>
      </c>
      <c r="J114" s="28">
        <v>12745</v>
      </c>
      <c r="K114" s="28">
        <v>12984</v>
      </c>
      <c r="L114" s="28">
        <v>14538</v>
      </c>
      <c r="M114" s="28">
        <v>13293</v>
      </c>
      <c r="N114" s="28">
        <v>12007</v>
      </c>
      <c r="O114" s="28">
        <v>11829</v>
      </c>
      <c r="P114" s="29">
        <f t="shared" si="1"/>
        <v>163731</v>
      </c>
      <c r="R114" s="19"/>
    </row>
    <row r="115" spans="1:18" x14ac:dyDescent="0.2">
      <c r="A115" s="27" t="s">
        <v>143</v>
      </c>
      <c r="B115" s="27" t="s">
        <v>527</v>
      </c>
      <c r="C115" s="28">
        <v>134</v>
      </c>
      <c r="D115" s="28">
        <v>130</v>
      </c>
      <c r="E115" s="28">
        <v>116</v>
      </c>
      <c r="F115" s="28">
        <v>137</v>
      </c>
      <c r="G115" s="28">
        <v>147</v>
      </c>
      <c r="H115" s="28">
        <v>138</v>
      </c>
      <c r="I115" s="28">
        <v>143</v>
      </c>
      <c r="J115" s="28">
        <v>147</v>
      </c>
      <c r="K115" s="28">
        <v>133</v>
      </c>
      <c r="L115" s="28">
        <v>171</v>
      </c>
      <c r="M115" s="28">
        <v>141</v>
      </c>
      <c r="N115" s="28">
        <v>125</v>
      </c>
      <c r="O115" s="28">
        <v>123</v>
      </c>
      <c r="P115" s="29">
        <f t="shared" si="1"/>
        <v>1785</v>
      </c>
      <c r="R115" s="19"/>
    </row>
    <row r="116" spans="1:18" x14ac:dyDescent="0.2">
      <c r="A116" s="27" t="s">
        <v>144</v>
      </c>
      <c r="B116" s="27" t="s">
        <v>528</v>
      </c>
      <c r="C116" s="28">
        <v>73</v>
      </c>
      <c r="D116" s="28">
        <v>106</v>
      </c>
      <c r="E116" s="28">
        <v>91</v>
      </c>
      <c r="F116" s="28">
        <v>85</v>
      </c>
      <c r="G116" s="28">
        <v>82</v>
      </c>
      <c r="H116" s="28">
        <v>111</v>
      </c>
      <c r="I116" s="28">
        <v>108</v>
      </c>
      <c r="J116" s="28">
        <v>79</v>
      </c>
      <c r="K116" s="28">
        <v>91</v>
      </c>
      <c r="L116" s="28">
        <v>101</v>
      </c>
      <c r="M116" s="28">
        <v>108</v>
      </c>
      <c r="N116" s="28">
        <v>89</v>
      </c>
      <c r="O116" s="28">
        <v>92</v>
      </c>
      <c r="P116" s="29">
        <f t="shared" si="1"/>
        <v>1216</v>
      </c>
      <c r="R116" s="19"/>
    </row>
    <row r="117" spans="1:18" x14ac:dyDescent="0.2">
      <c r="A117" s="27" t="s">
        <v>145</v>
      </c>
      <c r="B117" s="27" t="s">
        <v>529</v>
      </c>
      <c r="C117" s="28">
        <v>354</v>
      </c>
      <c r="D117" s="28">
        <v>343</v>
      </c>
      <c r="E117" s="28">
        <v>338</v>
      </c>
      <c r="F117" s="28">
        <v>348</v>
      </c>
      <c r="G117" s="28">
        <v>344</v>
      </c>
      <c r="H117" s="28">
        <v>346</v>
      </c>
      <c r="I117" s="28">
        <v>388</v>
      </c>
      <c r="J117" s="28">
        <v>389</v>
      </c>
      <c r="K117" s="28">
        <v>391</v>
      </c>
      <c r="L117" s="28">
        <v>407</v>
      </c>
      <c r="M117" s="28">
        <v>398</v>
      </c>
      <c r="N117" s="28">
        <v>368</v>
      </c>
      <c r="O117" s="28">
        <v>338</v>
      </c>
      <c r="P117" s="29">
        <f t="shared" si="1"/>
        <v>4752</v>
      </c>
      <c r="R117" s="19"/>
    </row>
    <row r="118" spans="1:18" x14ac:dyDescent="0.2">
      <c r="A118" s="27" t="s">
        <v>146</v>
      </c>
      <c r="B118" s="27" t="s">
        <v>530</v>
      </c>
      <c r="C118" s="28">
        <v>1488</v>
      </c>
      <c r="D118" s="28">
        <v>1436</v>
      </c>
      <c r="E118" s="28">
        <v>1391</v>
      </c>
      <c r="F118" s="28">
        <v>1354</v>
      </c>
      <c r="G118" s="28">
        <v>1390</v>
      </c>
      <c r="H118" s="28">
        <v>1358</v>
      </c>
      <c r="I118" s="28">
        <v>1398</v>
      </c>
      <c r="J118" s="28">
        <v>1412</v>
      </c>
      <c r="K118" s="28">
        <v>1371</v>
      </c>
      <c r="L118" s="28">
        <v>1475</v>
      </c>
      <c r="M118" s="28">
        <v>1387</v>
      </c>
      <c r="N118" s="28">
        <v>1327</v>
      </c>
      <c r="O118" s="28">
        <v>1245</v>
      </c>
      <c r="P118" s="29">
        <f t="shared" si="1"/>
        <v>18032</v>
      </c>
      <c r="R118" s="19"/>
    </row>
    <row r="119" spans="1:18" x14ac:dyDescent="0.2">
      <c r="A119" s="27" t="s">
        <v>147</v>
      </c>
      <c r="B119" s="27" t="s">
        <v>531</v>
      </c>
      <c r="C119" s="28">
        <v>683</v>
      </c>
      <c r="D119" s="28">
        <v>689</v>
      </c>
      <c r="E119" s="28">
        <v>655</v>
      </c>
      <c r="F119" s="28">
        <v>632</v>
      </c>
      <c r="G119" s="28">
        <v>619</v>
      </c>
      <c r="H119" s="28">
        <v>671</v>
      </c>
      <c r="I119" s="28">
        <v>780</v>
      </c>
      <c r="J119" s="28">
        <v>737</v>
      </c>
      <c r="K119" s="28">
        <v>709</v>
      </c>
      <c r="L119" s="28">
        <v>782</v>
      </c>
      <c r="M119" s="28">
        <v>639</v>
      </c>
      <c r="N119" s="28">
        <v>747</v>
      </c>
      <c r="O119" s="28">
        <v>660</v>
      </c>
      <c r="P119" s="29">
        <f t="shared" si="1"/>
        <v>9003</v>
      </c>
      <c r="R119" s="19"/>
    </row>
    <row r="120" spans="1:18" x14ac:dyDescent="0.2">
      <c r="A120" s="27" t="s">
        <v>148</v>
      </c>
      <c r="B120" s="27" t="s">
        <v>532</v>
      </c>
      <c r="C120" s="28">
        <v>786</v>
      </c>
      <c r="D120" s="28">
        <v>785</v>
      </c>
      <c r="E120" s="28">
        <v>774</v>
      </c>
      <c r="F120" s="28">
        <v>826</v>
      </c>
      <c r="G120" s="28">
        <v>828</v>
      </c>
      <c r="H120" s="28">
        <v>905</v>
      </c>
      <c r="I120" s="28">
        <v>868</v>
      </c>
      <c r="J120" s="28">
        <v>898</v>
      </c>
      <c r="K120" s="28">
        <v>807</v>
      </c>
      <c r="L120" s="28">
        <v>1010</v>
      </c>
      <c r="M120" s="28">
        <v>845</v>
      </c>
      <c r="N120" s="28">
        <v>818</v>
      </c>
      <c r="O120" s="28">
        <v>810</v>
      </c>
      <c r="P120" s="29">
        <f t="shared" si="1"/>
        <v>10960</v>
      </c>
      <c r="R120" s="19"/>
    </row>
    <row r="121" spans="1:18" x14ac:dyDescent="0.2">
      <c r="A121" s="27" t="s">
        <v>149</v>
      </c>
      <c r="B121" s="27" t="s">
        <v>533</v>
      </c>
      <c r="C121" s="28">
        <v>375</v>
      </c>
      <c r="D121" s="28">
        <v>367</v>
      </c>
      <c r="E121" s="28">
        <v>367</v>
      </c>
      <c r="F121" s="28">
        <v>365</v>
      </c>
      <c r="G121" s="28">
        <v>377</v>
      </c>
      <c r="H121" s="28">
        <v>422</v>
      </c>
      <c r="I121" s="28">
        <v>382</v>
      </c>
      <c r="J121" s="28">
        <v>431</v>
      </c>
      <c r="K121" s="28">
        <v>384</v>
      </c>
      <c r="L121" s="28">
        <v>430</v>
      </c>
      <c r="M121" s="28">
        <v>387</v>
      </c>
      <c r="N121" s="28">
        <v>389</v>
      </c>
      <c r="O121" s="28">
        <v>402</v>
      </c>
      <c r="P121" s="29">
        <f t="shared" si="1"/>
        <v>5078</v>
      </c>
      <c r="R121" s="19"/>
    </row>
    <row r="122" spans="1:18" x14ac:dyDescent="0.2">
      <c r="A122" s="27" t="s">
        <v>150</v>
      </c>
      <c r="B122" s="27" t="s">
        <v>534</v>
      </c>
      <c r="C122" s="28">
        <v>182</v>
      </c>
      <c r="D122" s="28">
        <v>163</v>
      </c>
      <c r="E122" s="28">
        <v>153</v>
      </c>
      <c r="F122" s="28">
        <v>153</v>
      </c>
      <c r="G122" s="28">
        <v>137</v>
      </c>
      <c r="H122" s="28">
        <v>152</v>
      </c>
      <c r="I122" s="28">
        <v>162</v>
      </c>
      <c r="J122" s="28">
        <v>179</v>
      </c>
      <c r="K122" s="28">
        <v>181</v>
      </c>
      <c r="L122" s="28">
        <v>148</v>
      </c>
      <c r="M122" s="28">
        <v>172</v>
      </c>
      <c r="N122" s="28">
        <v>171</v>
      </c>
      <c r="O122" s="28">
        <v>138</v>
      </c>
      <c r="P122" s="29">
        <f t="shared" si="1"/>
        <v>2091</v>
      </c>
      <c r="R122" s="19"/>
    </row>
    <row r="123" spans="1:18" ht="13.5" thickBot="1" x14ac:dyDescent="0.25">
      <c r="A123" s="21"/>
      <c r="B123" s="22" t="s">
        <v>535</v>
      </c>
      <c r="C123" s="30">
        <f t="shared" ref="C123:P123" si="2">SUM(C8:C122)</f>
        <v>109313</v>
      </c>
      <c r="D123" s="30">
        <f t="shared" si="2"/>
        <v>106314</v>
      </c>
      <c r="E123" s="30">
        <f t="shared" si="2"/>
        <v>105426</v>
      </c>
      <c r="F123" s="30">
        <f t="shared" si="2"/>
        <v>105915</v>
      </c>
      <c r="G123" s="30">
        <f t="shared" si="2"/>
        <v>107124</v>
      </c>
      <c r="H123" s="30">
        <f t="shared" si="2"/>
        <v>110113</v>
      </c>
      <c r="I123" s="30">
        <f t="shared" si="2"/>
        <v>113402</v>
      </c>
      <c r="J123" s="30">
        <f t="shared" si="2"/>
        <v>114324</v>
      </c>
      <c r="K123" s="30">
        <f t="shared" si="2"/>
        <v>113749</v>
      </c>
      <c r="L123" s="30">
        <f t="shared" si="2"/>
        <v>125264</v>
      </c>
      <c r="M123" s="30">
        <f t="shared" si="2"/>
        <v>112228</v>
      </c>
      <c r="N123" s="30">
        <f t="shared" si="2"/>
        <v>104459</v>
      </c>
      <c r="O123" s="30">
        <f t="shared" si="2"/>
        <v>103690</v>
      </c>
      <c r="P123" s="30">
        <f t="shared" si="2"/>
        <v>1431321</v>
      </c>
      <c r="R123" s="19"/>
    </row>
    <row r="124" spans="1:18" ht="13.5" thickTop="1" x14ac:dyDescent="0.2"/>
    <row r="125" spans="1:18" x14ac:dyDescent="0.2">
      <c r="A125" s="27" t="s">
        <v>536</v>
      </c>
      <c r="B125" s="27" t="s">
        <v>651</v>
      </c>
      <c r="C125" s="28">
        <v>14</v>
      </c>
      <c r="D125" s="28">
        <v>24</v>
      </c>
      <c r="E125" s="28">
        <v>22</v>
      </c>
      <c r="F125" s="28">
        <v>25</v>
      </c>
      <c r="G125" s="28">
        <v>29</v>
      </c>
      <c r="H125" s="28">
        <v>31</v>
      </c>
      <c r="I125" s="28">
        <v>59</v>
      </c>
      <c r="J125" s="28">
        <v>75</v>
      </c>
      <c r="K125" s="28">
        <v>90</v>
      </c>
      <c r="L125" s="28">
        <v>104</v>
      </c>
      <c r="M125" s="28">
        <v>74</v>
      </c>
      <c r="N125" s="28">
        <v>87</v>
      </c>
      <c r="O125" s="28">
        <v>84</v>
      </c>
      <c r="P125" s="29">
        <f>SUM(C125:O125)</f>
        <v>718</v>
      </c>
      <c r="R125" s="19"/>
    </row>
    <row r="126" spans="1:18" x14ac:dyDescent="0.2">
      <c r="A126" s="27" t="s">
        <v>538</v>
      </c>
      <c r="B126" s="27" t="s">
        <v>539</v>
      </c>
      <c r="C126" s="28">
        <v>66</v>
      </c>
      <c r="D126" s="28">
        <v>67</v>
      </c>
      <c r="E126" s="28">
        <v>67</v>
      </c>
      <c r="F126" s="28">
        <v>75</v>
      </c>
      <c r="G126" s="28">
        <v>78</v>
      </c>
      <c r="H126" s="28">
        <v>94</v>
      </c>
      <c r="I126" s="28">
        <v>100</v>
      </c>
      <c r="J126" s="28">
        <v>100</v>
      </c>
      <c r="K126" s="28">
        <v>102</v>
      </c>
      <c r="L126" s="28">
        <v>87</v>
      </c>
      <c r="M126" s="28">
        <v>74</v>
      </c>
      <c r="N126" s="28">
        <v>63</v>
      </c>
      <c r="O126" s="28">
        <v>35</v>
      </c>
      <c r="P126" s="29">
        <f t="shared" ref="P126:P189" si="3">SUM(C126:O126)</f>
        <v>1008</v>
      </c>
      <c r="R126" s="19"/>
    </row>
    <row r="127" spans="1:18" x14ac:dyDescent="0.2">
      <c r="A127" s="27" t="s">
        <v>151</v>
      </c>
      <c r="B127" s="27" t="s">
        <v>152</v>
      </c>
      <c r="C127" s="28">
        <v>77</v>
      </c>
      <c r="D127" s="28">
        <v>79</v>
      </c>
      <c r="E127" s="28">
        <v>79</v>
      </c>
      <c r="F127" s="28">
        <v>77</v>
      </c>
      <c r="G127" s="28">
        <v>79</v>
      </c>
      <c r="H127" s="28">
        <v>77</v>
      </c>
      <c r="I127" s="28">
        <v>74</v>
      </c>
      <c r="J127" s="28">
        <v>71</v>
      </c>
      <c r="K127" s="28">
        <v>62</v>
      </c>
      <c r="L127" s="28">
        <v>62</v>
      </c>
      <c r="M127" s="28">
        <v>64</v>
      </c>
      <c r="N127" s="28">
        <v>61</v>
      </c>
      <c r="O127" s="28">
        <v>38</v>
      </c>
      <c r="P127" s="29">
        <f t="shared" si="3"/>
        <v>900</v>
      </c>
      <c r="R127" s="19"/>
    </row>
    <row r="128" spans="1:18" x14ac:dyDescent="0.2">
      <c r="A128" s="27" t="s">
        <v>153</v>
      </c>
      <c r="B128" s="27" t="s">
        <v>154</v>
      </c>
      <c r="C128" s="28">
        <v>44</v>
      </c>
      <c r="D128" s="28">
        <v>48</v>
      </c>
      <c r="E128" s="28">
        <v>51</v>
      </c>
      <c r="F128" s="28">
        <v>48</v>
      </c>
      <c r="G128" s="28">
        <v>48</v>
      </c>
      <c r="H128" s="28">
        <v>72</v>
      </c>
      <c r="I128" s="28">
        <v>51</v>
      </c>
      <c r="J128" s="28">
        <v>52</v>
      </c>
      <c r="K128" s="28">
        <v>51</v>
      </c>
      <c r="L128" s="28">
        <v>58</v>
      </c>
      <c r="M128" s="28">
        <v>50</v>
      </c>
      <c r="N128" s="28">
        <v>50</v>
      </c>
      <c r="O128" s="28">
        <v>32</v>
      </c>
      <c r="P128" s="29">
        <f t="shared" si="3"/>
        <v>655</v>
      </c>
      <c r="R128" s="19"/>
    </row>
    <row r="129" spans="1:18" x14ac:dyDescent="0.2">
      <c r="A129" s="27" t="s">
        <v>155</v>
      </c>
      <c r="B129" s="27" t="s">
        <v>156</v>
      </c>
      <c r="C129" s="28">
        <v>0</v>
      </c>
      <c r="D129" s="28">
        <v>0</v>
      </c>
      <c r="E129" s="28">
        <v>0</v>
      </c>
      <c r="F129" s="28">
        <v>0</v>
      </c>
      <c r="G129" s="28">
        <v>18</v>
      </c>
      <c r="H129" s="28">
        <v>22</v>
      </c>
      <c r="I129" s="28">
        <v>40</v>
      </c>
      <c r="J129" s="28">
        <v>44</v>
      </c>
      <c r="K129" s="28">
        <v>44</v>
      </c>
      <c r="L129" s="28">
        <v>41</v>
      </c>
      <c r="M129" s="28">
        <v>46</v>
      </c>
      <c r="N129" s="28">
        <v>36</v>
      </c>
      <c r="O129" s="28">
        <v>29</v>
      </c>
      <c r="P129" s="29">
        <f t="shared" si="3"/>
        <v>320</v>
      </c>
      <c r="R129" s="19"/>
    </row>
    <row r="130" spans="1:18" x14ac:dyDescent="0.2">
      <c r="A130" s="27" t="s">
        <v>157</v>
      </c>
      <c r="B130" s="27" t="s">
        <v>158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1</v>
      </c>
      <c r="J130" s="28">
        <v>5</v>
      </c>
      <c r="K130" s="28">
        <v>8</v>
      </c>
      <c r="L130" s="28">
        <v>12</v>
      </c>
      <c r="M130" s="28">
        <v>7</v>
      </c>
      <c r="N130" s="28">
        <v>2</v>
      </c>
      <c r="O130" s="28">
        <v>1</v>
      </c>
      <c r="P130" s="29">
        <f t="shared" si="3"/>
        <v>36</v>
      </c>
      <c r="R130" s="19"/>
    </row>
    <row r="131" spans="1:18" x14ac:dyDescent="0.2">
      <c r="A131" s="27" t="s">
        <v>159</v>
      </c>
      <c r="B131" s="27" t="s">
        <v>652</v>
      </c>
      <c r="C131" s="28">
        <v>5</v>
      </c>
      <c r="D131" s="28">
        <v>11</v>
      </c>
      <c r="E131" s="28">
        <v>12</v>
      </c>
      <c r="F131" s="28">
        <v>11</v>
      </c>
      <c r="G131" s="28">
        <v>9</v>
      </c>
      <c r="H131" s="28">
        <v>17</v>
      </c>
      <c r="I131" s="28">
        <v>13</v>
      </c>
      <c r="J131" s="28">
        <v>11</v>
      </c>
      <c r="K131" s="28">
        <v>9</v>
      </c>
      <c r="L131" s="28">
        <v>11</v>
      </c>
      <c r="M131" s="28">
        <v>12</v>
      </c>
      <c r="N131" s="28">
        <v>2</v>
      </c>
      <c r="O131" s="28">
        <v>9</v>
      </c>
      <c r="P131" s="29">
        <f t="shared" si="3"/>
        <v>132</v>
      </c>
      <c r="R131" s="19"/>
    </row>
    <row r="132" spans="1:18" x14ac:dyDescent="0.2">
      <c r="A132" s="27" t="s">
        <v>160</v>
      </c>
      <c r="B132" s="27" t="s">
        <v>161</v>
      </c>
      <c r="C132" s="28">
        <v>47</v>
      </c>
      <c r="D132" s="28">
        <v>43</v>
      </c>
      <c r="E132" s="28">
        <v>49</v>
      </c>
      <c r="F132" s="28">
        <v>36</v>
      </c>
      <c r="G132" s="28">
        <v>40</v>
      </c>
      <c r="H132" s="28">
        <v>38</v>
      </c>
      <c r="I132" s="28">
        <v>38</v>
      </c>
      <c r="J132" s="28">
        <v>42</v>
      </c>
      <c r="K132" s="28">
        <v>27</v>
      </c>
      <c r="L132" s="28">
        <v>32</v>
      </c>
      <c r="M132" s="28">
        <v>21</v>
      </c>
      <c r="N132" s="28">
        <v>18</v>
      </c>
      <c r="O132" s="28">
        <v>19</v>
      </c>
      <c r="P132" s="29">
        <f t="shared" si="3"/>
        <v>450</v>
      </c>
      <c r="R132" s="19"/>
    </row>
    <row r="133" spans="1:18" x14ac:dyDescent="0.2">
      <c r="A133" s="27" t="s">
        <v>162</v>
      </c>
      <c r="B133" s="27" t="s">
        <v>653</v>
      </c>
      <c r="C133" s="28">
        <v>3</v>
      </c>
      <c r="D133" s="28">
        <v>4</v>
      </c>
      <c r="E133" s="28">
        <v>9</v>
      </c>
      <c r="F133" s="28">
        <v>7</v>
      </c>
      <c r="G133" s="28">
        <v>10</v>
      </c>
      <c r="H133" s="28">
        <v>23</v>
      </c>
      <c r="I133" s="28">
        <v>17</v>
      </c>
      <c r="J133" s="28">
        <v>11</v>
      </c>
      <c r="K133" s="28">
        <v>10</v>
      </c>
      <c r="L133" s="28">
        <v>0</v>
      </c>
      <c r="M133" s="28">
        <v>0</v>
      </c>
      <c r="N133" s="28">
        <v>0</v>
      </c>
      <c r="O133" s="28">
        <v>0</v>
      </c>
      <c r="P133" s="29">
        <f t="shared" si="3"/>
        <v>94</v>
      </c>
      <c r="R133" s="19"/>
    </row>
    <row r="134" spans="1:18" x14ac:dyDescent="0.2">
      <c r="A134" s="27" t="s">
        <v>163</v>
      </c>
      <c r="B134" s="27" t="s">
        <v>654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13</v>
      </c>
      <c r="J134" s="28">
        <v>29</v>
      </c>
      <c r="K134" s="28">
        <v>29</v>
      </c>
      <c r="L134" s="28">
        <v>35</v>
      </c>
      <c r="M134" s="28">
        <v>29</v>
      </c>
      <c r="N134" s="28">
        <v>28</v>
      </c>
      <c r="O134" s="28">
        <v>17</v>
      </c>
      <c r="P134" s="29">
        <f t="shared" si="3"/>
        <v>180</v>
      </c>
      <c r="R134" s="19"/>
    </row>
    <row r="135" spans="1:18" x14ac:dyDescent="0.2">
      <c r="A135" s="27" t="s">
        <v>591</v>
      </c>
      <c r="B135" s="27" t="s">
        <v>647</v>
      </c>
      <c r="C135" s="28">
        <v>74</v>
      </c>
      <c r="D135" s="28">
        <v>71</v>
      </c>
      <c r="E135" s="28">
        <v>85</v>
      </c>
      <c r="F135" s="28">
        <v>80</v>
      </c>
      <c r="G135" s="28">
        <v>79</v>
      </c>
      <c r="H135" s="28">
        <v>84</v>
      </c>
      <c r="I135" s="28">
        <v>79</v>
      </c>
      <c r="J135" s="28">
        <v>48</v>
      </c>
      <c r="K135" s="28">
        <v>54</v>
      </c>
      <c r="L135" s="28">
        <v>0</v>
      </c>
      <c r="M135" s="28">
        <v>0</v>
      </c>
      <c r="N135" s="28">
        <v>0</v>
      </c>
      <c r="O135" s="28">
        <v>0</v>
      </c>
      <c r="P135" s="29">
        <f t="shared" si="3"/>
        <v>654</v>
      </c>
      <c r="R135" s="19"/>
    </row>
    <row r="136" spans="1:18" x14ac:dyDescent="0.2">
      <c r="A136" s="27" t="s">
        <v>164</v>
      </c>
      <c r="B136" s="27" t="s">
        <v>165</v>
      </c>
      <c r="C136" s="28">
        <v>126</v>
      </c>
      <c r="D136" s="28">
        <v>136</v>
      </c>
      <c r="E136" s="28">
        <v>130</v>
      </c>
      <c r="F136" s="28">
        <v>127</v>
      </c>
      <c r="G136" s="28">
        <v>124</v>
      </c>
      <c r="H136" s="28">
        <v>121</v>
      </c>
      <c r="I136" s="28">
        <v>119</v>
      </c>
      <c r="J136" s="28">
        <v>116</v>
      </c>
      <c r="K136" s="28">
        <v>76</v>
      </c>
      <c r="L136" s="28">
        <v>0</v>
      </c>
      <c r="M136" s="28">
        <v>0</v>
      </c>
      <c r="N136" s="28">
        <v>0</v>
      </c>
      <c r="O136" s="28">
        <v>0</v>
      </c>
      <c r="P136" s="29">
        <f t="shared" si="3"/>
        <v>1075</v>
      </c>
      <c r="R136" s="19"/>
    </row>
    <row r="137" spans="1:18" x14ac:dyDescent="0.2">
      <c r="A137" s="27" t="s">
        <v>166</v>
      </c>
      <c r="B137" s="27" t="s">
        <v>592</v>
      </c>
      <c r="C137" s="28">
        <v>109</v>
      </c>
      <c r="D137" s="28">
        <v>79</v>
      </c>
      <c r="E137" s="28">
        <v>88</v>
      </c>
      <c r="F137" s="28">
        <v>76</v>
      </c>
      <c r="G137" s="28">
        <v>68</v>
      </c>
      <c r="H137" s="28">
        <v>55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9">
        <f t="shared" si="3"/>
        <v>475</v>
      </c>
      <c r="R137" s="19"/>
    </row>
    <row r="138" spans="1:18" x14ac:dyDescent="0.2">
      <c r="A138" s="27" t="s">
        <v>168</v>
      </c>
      <c r="B138" s="27" t="s">
        <v>169</v>
      </c>
      <c r="C138" s="28">
        <v>46</v>
      </c>
      <c r="D138" s="28">
        <v>50</v>
      </c>
      <c r="E138" s="28">
        <v>50</v>
      </c>
      <c r="F138" s="28">
        <v>50</v>
      </c>
      <c r="G138" s="28">
        <v>50</v>
      </c>
      <c r="H138" s="28">
        <v>54</v>
      </c>
      <c r="I138" s="28">
        <v>54</v>
      </c>
      <c r="J138" s="28">
        <v>52</v>
      </c>
      <c r="K138" s="28">
        <v>56</v>
      </c>
      <c r="L138" s="28">
        <v>0</v>
      </c>
      <c r="M138" s="28">
        <v>0</v>
      </c>
      <c r="N138" s="28">
        <v>0</v>
      </c>
      <c r="O138" s="28">
        <v>0</v>
      </c>
      <c r="P138" s="29">
        <f t="shared" si="3"/>
        <v>462</v>
      </c>
      <c r="R138" s="19"/>
    </row>
    <row r="139" spans="1:18" x14ac:dyDescent="0.2">
      <c r="A139" s="27" t="s">
        <v>170</v>
      </c>
      <c r="B139" s="27" t="s">
        <v>593</v>
      </c>
      <c r="C139" s="28">
        <v>41</v>
      </c>
      <c r="D139" s="28">
        <v>42</v>
      </c>
      <c r="E139" s="28">
        <v>45</v>
      </c>
      <c r="F139" s="28">
        <v>47</v>
      </c>
      <c r="G139" s="28">
        <v>54</v>
      </c>
      <c r="H139" s="28">
        <v>60</v>
      </c>
      <c r="I139" s="28">
        <v>58</v>
      </c>
      <c r="J139" s="28">
        <v>56</v>
      </c>
      <c r="K139" s="28">
        <v>47</v>
      </c>
      <c r="L139" s="28">
        <v>0</v>
      </c>
      <c r="M139" s="28">
        <v>0</v>
      </c>
      <c r="N139" s="28">
        <v>0</v>
      </c>
      <c r="O139" s="28">
        <v>0</v>
      </c>
      <c r="P139" s="29">
        <f t="shared" si="3"/>
        <v>450</v>
      </c>
      <c r="R139" s="19"/>
    </row>
    <row r="140" spans="1:18" x14ac:dyDescent="0.2">
      <c r="A140" s="27" t="s">
        <v>172</v>
      </c>
      <c r="B140" s="27" t="s">
        <v>655</v>
      </c>
      <c r="C140" s="28">
        <v>123</v>
      </c>
      <c r="D140" s="28">
        <v>122</v>
      </c>
      <c r="E140" s="28">
        <v>122</v>
      </c>
      <c r="F140" s="28">
        <v>123</v>
      </c>
      <c r="G140" s="28">
        <v>138</v>
      </c>
      <c r="H140" s="28">
        <v>117</v>
      </c>
      <c r="I140" s="28">
        <v>135</v>
      </c>
      <c r="J140" s="28">
        <v>124</v>
      </c>
      <c r="K140" s="28">
        <v>118</v>
      </c>
      <c r="L140" s="28">
        <v>106</v>
      </c>
      <c r="M140" s="28">
        <v>62</v>
      </c>
      <c r="N140" s="28">
        <v>38</v>
      </c>
      <c r="O140" s="28">
        <v>22</v>
      </c>
      <c r="P140" s="29">
        <f t="shared" si="3"/>
        <v>1350</v>
      </c>
      <c r="R140" s="19"/>
    </row>
    <row r="141" spans="1:18" x14ac:dyDescent="0.2">
      <c r="A141" s="27" t="s">
        <v>174</v>
      </c>
      <c r="B141" s="27" t="s">
        <v>175</v>
      </c>
      <c r="C141" s="28">
        <v>0</v>
      </c>
      <c r="D141" s="28">
        <v>0</v>
      </c>
      <c r="E141" s="28">
        <v>0</v>
      </c>
      <c r="F141" s="28">
        <v>0</v>
      </c>
      <c r="G141" s="28">
        <v>0</v>
      </c>
      <c r="H141" s="28">
        <v>69</v>
      </c>
      <c r="I141" s="28">
        <v>101</v>
      </c>
      <c r="J141" s="28">
        <v>81</v>
      </c>
      <c r="K141" s="28">
        <v>96</v>
      </c>
      <c r="L141" s="28">
        <v>93</v>
      </c>
      <c r="M141" s="28">
        <v>90</v>
      </c>
      <c r="N141" s="28">
        <v>103</v>
      </c>
      <c r="O141" s="28">
        <v>50</v>
      </c>
      <c r="P141" s="29">
        <f t="shared" si="3"/>
        <v>683</v>
      </c>
      <c r="R141" s="19"/>
    </row>
    <row r="142" spans="1:18" x14ac:dyDescent="0.2">
      <c r="A142" s="27" t="s">
        <v>176</v>
      </c>
      <c r="B142" s="27" t="s">
        <v>177</v>
      </c>
      <c r="C142" s="28">
        <v>22</v>
      </c>
      <c r="D142" s="28">
        <v>25</v>
      </c>
      <c r="E142" s="28">
        <v>23</v>
      </c>
      <c r="F142" s="28">
        <v>22</v>
      </c>
      <c r="G142" s="28">
        <v>23</v>
      </c>
      <c r="H142" s="28">
        <v>23</v>
      </c>
      <c r="I142" s="28">
        <v>22</v>
      </c>
      <c r="J142" s="28">
        <v>22</v>
      </c>
      <c r="K142" s="28">
        <v>18</v>
      </c>
      <c r="L142" s="28">
        <v>0</v>
      </c>
      <c r="M142" s="28">
        <v>0</v>
      </c>
      <c r="N142" s="28">
        <v>0</v>
      </c>
      <c r="O142" s="28">
        <v>0</v>
      </c>
      <c r="P142" s="29">
        <f t="shared" si="3"/>
        <v>200</v>
      </c>
      <c r="R142" s="19"/>
    </row>
    <row r="143" spans="1:18" x14ac:dyDescent="0.2">
      <c r="A143" s="27" t="s">
        <v>178</v>
      </c>
      <c r="B143" s="27" t="s">
        <v>594</v>
      </c>
      <c r="C143" s="28">
        <v>57</v>
      </c>
      <c r="D143" s="28">
        <v>56</v>
      </c>
      <c r="E143" s="28">
        <v>49</v>
      </c>
      <c r="F143" s="28">
        <v>55</v>
      </c>
      <c r="G143" s="28">
        <v>57</v>
      </c>
      <c r="H143" s="28">
        <v>47</v>
      </c>
      <c r="I143" s="28">
        <v>32</v>
      </c>
      <c r="J143" s="28">
        <v>25</v>
      </c>
      <c r="K143" s="28">
        <v>26</v>
      </c>
      <c r="L143" s="28">
        <v>0</v>
      </c>
      <c r="M143" s="28">
        <v>0</v>
      </c>
      <c r="N143" s="28">
        <v>0</v>
      </c>
      <c r="O143" s="28">
        <v>0</v>
      </c>
      <c r="P143" s="29">
        <f t="shared" si="3"/>
        <v>404</v>
      </c>
      <c r="R143" s="19"/>
    </row>
    <row r="144" spans="1:18" x14ac:dyDescent="0.2">
      <c r="A144" s="27" t="s">
        <v>179</v>
      </c>
      <c r="B144" s="27" t="s">
        <v>180</v>
      </c>
      <c r="C144" s="28">
        <v>76</v>
      </c>
      <c r="D144" s="28">
        <v>70</v>
      </c>
      <c r="E144" s="28">
        <v>77</v>
      </c>
      <c r="F144" s="28">
        <v>72</v>
      </c>
      <c r="G144" s="28">
        <v>71</v>
      </c>
      <c r="H144" s="28">
        <v>67</v>
      </c>
      <c r="I144" s="28">
        <v>65</v>
      </c>
      <c r="J144" s="28">
        <v>72</v>
      </c>
      <c r="K144" s="28">
        <v>70</v>
      </c>
      <c r="L144" s="28">
        <v>52</v>
      </c>
      <c r="M144" s="28">
        <v>49</v>
      </c>
      <c r="N144" s="28">
        <v>60</v>
      </c>
      <c r="O144" s="28">
        <v>49</v>
      </c>
      <c r="P144" s="29">
        <f t="shared" si="3"/>
        <v>850</v>
      </c>
      <c r="R144" s="19"/>
    </row>
    <row r="145" spans="1:18" x14ac:dyDescent="0.2">
      <c r="A145" s="27" t="s">
        <v>181</v>
      </c>
      <c r="B145" s="27" t="s">
        <v>182</v>
      </c>
      <c r="C145" s="28">
        <v>106</v>
      </c>
      <c r="D145" s="28">
        <v>119</v>
      </c>
      <c r="E145" s="28">
        <v>99</v>
      </c>
      <c r="F145" s="28">
        <v>120</v>
      </c>
      <c r="G145" s="28">
        <v>91</v>
      </c>
      <c r="H145" s="28">
        <v>93</v>
      </c>
      <c r="I145" s="28">
        <v>84</v>
      </c>
      <c r="J145" s="28">
        <v>64</v>
      </c>
      <c r="K145" s="28">
        <v>88</v>
      </c>
      <c r="L145" s="28">
        <v>74</v>
      </c>
      <c r="M145" s="28">
        <v>68</v>
      </c>
      <c r="N145" s="28">
        <v>52</v>
      </c>
      <c r="O145" s="28">
        <v>23</v>
      </c>
      <c r="P145" s="29">
        <f t="shared" si="3"/>
        <v>1081</v>
      </c>
      <c r="R145" s="19"/>
    </row>
    <row r="146" spans="1:18" x14ac:dyDescent="0.2">
      <c r="A146" s="27" t="s">
        <v>183</v>
      </c>
      <c r="B146" s="27" t="s">
        <v>184</v>
      </c>
      <c r="C146" s="28">
        <v>47</v>
      </c>
      <c r="D146" s="28">
        <v>57</v>
      </c>
      <c r="E146" s="28">
        <v>51</v>
      </c>
      <c r="F146" s="28">
        <v>54</v>
      </c>
      <c r="G146" s="28">
        <v>49</v>
      </c>
      <c r="H146" s="28">
        <v>58</v>
      </c>
      <c r="I146" s="28">
        <v>53</v>
      </c>
      <c r="J146" s="28">
        <v>49</v>
      </c>
      <c r="K146" s="28">
        <v>37</v>
      </c>
      <c r="L146" s="28">
        <v>0</v>
      </c>
      <c r="M146" s="28">
        <v>0</v>
      </c>
      <c r="N146" s="28">
        <v>0</v>
      </c>
      <c r="O146" s="28">
        <v>0</v>
      </c>
      <c r="P146" s="29">
        <f t="shared" si="3"/>
        <v>455</v>
      </c>
      <c r="R146" s="19"/>
    </row>
    <row r="147" spans="1:18" x14ac:dyDescent="0.2">
      <c r="A147" s="27" t="s">
        <v>542</v>
      </c>
      <c r="B147" s="27" t="s">
        <v>656</v>
      </c>
      <c r="C147" s="28">
        <v>83</v>
      </c>
      <c r="D147" s="28">
        <v>69</v>
      </c>
      <c r="E147" s="28">
        <v>86</v>
      </c>
      <c r="F147" s="28">
        <v>79</v>
      </c>
      <c r="G147" s="28">
        <v>53</v>
      </c>
      <c r="H147" s="28">
        <v>55</v>
      </c>
      <c r="I147" s="28">
        <v>42</v>
      </c>
      <c r="J147" s="28">
        <v>46</v>
      </c>
      <c r="K147" s="28">
        <v>46</v>
      </c>
      <c r="L147" s="28">
        <v>0</v>
      </c>
      <c r="M147" s="28">
        <v>0</v>
      </c>
      <c r="N147" s="28">
        <v>0</v>
      </c>
      <c r="O147" s="28">
        <v>0</v>
      </c>
      <c r="P147" s="29">
        <f t="shared" si="3"/>
        <v>559</v>
      </c>
      <c r="R147" s="19"/>
    </row>
    <row r="148" spans="1:18" x14ac:dyDescent="0.2">
      <c r="A148" s="27" t="s">
        <v>185</v>
      </c>
      <c r="B148" s="27" t="s">
        <v>186</v>
      </c>
      <c r="C148" s="28">
        <v>42</v>
      </c>
      <c r="D148" s="28">
        <v>41</v>
      </c>
      <c r="E148" s="28">
        <v>48</v>
      </c>
      <c r="F148" s="28">
        <v>37</v>
      </c>
      <c r="G148" s="28">
        <v>37</v>
      </c>
      <c r="H148" s="28">
        <v>35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9">
        <f t="shared" si="3"/>
        <v>240</v>
      </c>
      <c r="R148" s="19"/>
    </row>
    <row r="149" spans="1:18" x14ac:dyDescent="0.2">
      <c r="A149" s="27" t="s">
        <v>187</v>
      </c>
      <c r="B149" s="27" t="s">
        <v>188</v>
      </c>
      <c r="C149" s="28">
        <v>40</v>
      </c>
      <c r="D149" s="28">
        <v>42</v>
      </c>
      <c r="E149" s="28">
        <v>40</v>
      </c>
      <c r="F149" s="28">
        <v>44</v>
      </c>
      <c r="G149" s="28">
        <v>45</v>
      </c>
      <c r="H149" s="28">
        <v>43</v>
      </c>
      <c r="I149" s="28">
        <v>47</v>
      </c>
      <c r="J149" s="28">
        <v>48</v>
      </c>
      <c r="K149" s="28">
        <v>46</v>
      </c>
      <c r="L149" s="28">
        <v>51</v>
      </c>
      <c r="M149" s="28">
        <v>56</v>
      </c>
      <c r="N149" s="28">
        <v>51</v>
      </c>
      <c r="O149" s="28">
        <v>47</v>
      </c>
      <c r="P149" s="29">
        <f t="shared" si="3"/>
        <v>600</v>
      </c>
      <c r="R149" s="19"/>
    </row>
    <row r="150" spans="1:18" x14ac:dyDescent="0.2">
      <c r="A150" s="27" t="s">
        <v>189</v>
      </c>
      <c r="B150" s="27" t="s">
        <v>595</v>
      </c>
      <c r="C150" s="28">
        <v>32</v>
      </c>
      <c r="D150" s="28">
        <v>33</v>
      </c>
      <c r="E150" s="28">
        <v>32</v>
      </c>
      <c r="F150" s="28">
        <v>36</v>
      </c>
      <c r="G150" s="28">
        <v>36</v>
      </c>
      <c r="H150" s="28">
        <v>41</v>
      </c>
      <c r="I150" s="28">
        <v>40</v>
      </c>
      <c r="J150" s="28">
        <v>40</v>
      </c>
      <c r="K150" s="28">
        <v>40</v>
      </c>
      <c r="L150" s="28">
        <v>46</v>
      </c>
      <c r="M150" s="28">
        <v>46</v>
      </c>
      <c r="N150" s="28">
        <v>45</v>
      </c>
      <c r="O150" s="28">
        <v>47</v>
      </c>
      <c r="P150" s="29">
        <f t="shared" si="3"/>
        <v>514</v>
      </c>
      <c r="R150" s="19"/>
    </row>
    <row r="151" spans="1:18" x14ac:dyDescent="0.2">
      <c r="A151" s="27" t="s">
        <v>191</v>
      </c>
      <c r="B151" s="27" t="s">
        <v>192</v>
      </c>
      <c r="C151" s="28">
        <v>0</v>
      </c>
      <c r="D151" s="28">
        <v>40</v>
      </c>
      <c r="E151" s="28">
        <v>37</v>
      </c>
      <c r="F151" s="28">
        <v>40</v>
      </c>
      <c r="G151" s="28">
        <v>38</v>
      </c>
      <c r="H151" s="28">
        <v>38</v>
      </c>
      <c r="I151" s="28">
        <v>32</v>
      </c>
      <c r="J151" s="28">
        <v>25</v>
      </c>
      <c r="K151" s="28">
        <v>8</v>
      </c>
      <c r="L151" s="28">
        <v>0</v>
      </c>
      <c r="M151" s="28">
        <v>0</v>
      </c>
      <c r="N151" s="28">
        <v>0</v>
      </c>
      <c r="O151" s="28">
        <v>0</v>
      </c>
      <c r="P151" s="29">
        <f t="shared" si="3"/>
        <v>258</v>
      </c>
      <c r="R151" s="19"/>
    </row>
    <row r="152" spans="1:18" x14ac:dyDescent="0.2">
      <c r="A152" s="27" t="s">
        <v>193</v>
      </c>
      <c r="B152" s="27" t="s">
        <v>194</v>
      </c>
      <c r="C152" s="28">
        <v>26</v>
      </c>
      <c r="D152" s="28">
        <v>23</v>
      </c>
      <c r="E152" s="28">
        <v>32</v>
      </c>
      <c r="F152" s="28">
        <v>22</v>
      </c>
      <c r="G152" s="28">
        <v>26</v>
      </c>
      <c r="H152" s="28">
        <v>16</v>
      </c>
      <c r="I152" s="28">
        <v>30</v>
      </c>
      <c r="J152" s="28">
        <v>29</v>
      </c>
      <c r="K152" s="28">
        <v>24</v>
      </c>
      <c r="L152" s="28">
        <v>0</v>
      </c>
      <c r="M152" s="28">
        <v>0</v>
      </c>
      <c r="N152" s="28">
        <v>0</v>
      </c>
      <c r="O152" s="28">
        <v>0</v>
      </c>
      <c r="P152" s="29">
        <f t="shared" si="3"/>
        <v>228</v>
      </c>
      <c r="R152" s="19"/>
    </row>
    <row r="153" spans="1:18" x14ac:dyDescent="0.2">
      <c r="A153" s="27" t="s">
        <v>195</v>
      </c>
      <c r="B153" s="27" t="s">
        <v>196</v>
      </c>
      <c r="C153" s="28">
        <v>143</v>
      </c>
      <c r="D153" s="28">
        <v>130</v>
      </c>
      <c r="E153" s="28">
        <v>128</v>
      </c>
      <c r="F153" s="28">
        <v>120</v>
      </c>
      <c r="G153" s="28">
        <v>103</v>
      </c>
      <c r="H153" s="28">
        <v>118</v>
      </c>
      <c r="I153" s="28">
        <v>114</v>
      </c>
      <c r="J153" s="28">
        <v>75</v>
      </c>
      <c r="K153" s="28">
        <v>65</v>
      </c>
      <c r="L153" s="28">
        <v>74</v>
      </c>
      <c r="M153" s="28">
        <v>36</v>
      </c>
      <c r="N153" s="28">
        <v>41</v>
      </c>
      <c r="O153" s="28">
        <v>33</v>
      </c>
      <c r="P153" s="29">
        <f t="shared" si="3"/>
        <v>1180</v>
      </c>
      <c r="R153" s="19"/>
    </row>
    <row r="154" spans="1:18" x14ac:dyDescent="0.2">
      <c r="A154" s="27" t="s">
        <v>197</v>
      </c>
      <c r="B154" s="27" t="s">
        <v>596</v>
      </c>
      <c r="C154" s="28">
        <v>0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8">
        <v>6</v>
      </c>
      <c r="J154" s="28">
        <v>16</v>
      </c>
      <c r="K154" s="28">
        <v>21</v>
      </c>
      <c r="L154" s="28">
        <v>18</v>
      </c>
      <c r="M154" s="28">
        <v>20</v>
      </c>
      <c r="N154" s="28">
        <v>18</v>
      </c>
      <c r="O154" s="28">
        <v>8</v>
      </c>
      <c r="P154" s="29">
        <f t="shared" si="3"/>
        <v>107</v>
      </c>
      <c r="R154" s="19"/>
    </row>
    <row r="155" spans="1:18" x14ac:dyDescent="0.2">
      <c r="A155" s="27" t="s">
        <v>198</v>
      </c>
      <c r="B155" s="27" t="s">
        <v>199</v>
      </c>
      <c r="C155" s="28">
        <v>93</v>
      </c>
      <c r="D155" s="28">
        <v>92</v>
      </c>
      <c r="E155" s="28">
        <v>103</v>
      </c>
      <c r="F155" s="28">
        <v>98</v>
      </c>
      <c r="G155" s="28">
        <v>118</v>
      </c>
      <c r="H155" s="28">
        <v>104</v>
      </c>
      <c r="I155" s="28">
        <v>81</v>
      </c>
      <c r="J155" s="28">
        <v>95</v>
      </c>
      <c r="K155" s="28">
        <v>66</v>
      </c>
      <c r="L155" s="28">
        <v>0</v>
      </c>
      <c r="M155" s="28">
        <v>0</v>
      </c>
      <c r="N155" s="28">
        <v>0</v>
      </c>
      <c r="O155" s="28">
        <v>0</v>
      </c>
      <c r="P155" s="29">
        <f t="shared" si="3"/>
        <v>850</v>
      </c>
      <c r="R155" s="19"/>
    </row>
    <row r="156" spans="1:18" x14ac:dyDescent="0.2">
      <c r="A156" s="27" t="s">
        <v>200</v>
      </c>
      <c r="B156" s="27" t="s">
        <v>201</v>
      </c>
      <c r="C156" s="28">
        <v>111</v>
      </c>
      <c r="D156" s="28">
        <v>104</v>
      </c>
      <c r="E156" s="28">
        <v>113</v>
      </c>
      <c r="F156" s="28">
        <v>101</v>
      </c>
      <c r="G156" s="28">
        <v>113</v>
      </c>
      <c r="H156" s="28">
        <v>99</v>
      </c>
      <c r="I156" s="28">
        <v>107</v>
      </c>
      <c r="J156" s="28">
        <v>106</v>
      </c>
      <c r="K156" s="28">
        <v>96</v>
      </c>
      <c r="L156" s="28">
        <v>32</v>
      </c>
      <c r="M156" s="28">
        <v>18</v>
      </c>
      <c r="N156" s="28">
        <v>0</v>
      </c>
      <c r="O156" s="28">
        <v>0</v>
      </c>
      <c r="P156" s="29">
        <f t="shared" si="3"/>
        <v>1000</v>
      </c>
      <c r="R156" s="19"/>
    </row>
    <row r="157" spans="1:18" x14ac:dyDescent="0.2">
      <c r="A157" s="27" t="s">
        <v>202</v>
      </c>
      <c r="B157" s="27" t="s">
        <v>203</v>
      </c>
      <c r="C157" s="28">
        <v>95</v>
      </c>
      <c r="D157" s="28">
        <v>86</v>
      </c>
      <c r="E157" s="28">
        <v>77</v>
      </c>
      <c r="F157" s="28">
        <v>85</v>
      </c>
      <c r="G157" s="28">
        <v>78</v>
      </c>
      <c r="H157" s="28">
        <v>61</v>
      </c>
      <c r="I157" s="28">
        <v>58</v>
      </c>
      <c r="J157" s="28">
        <v>84</v>
      </c>
      <c r="K157" s="28">
        <v>43</v>
      </c>
      <c r="L157" s="28">
        <v>0</v>
      </c>
      <c r="M157" s="28">
        <v>0</v>
      </c>
      <c r="N157" s="28">
        <v>0</v>
      </c>
      <c r="O157" s="28">
        <v>0</v>
      </c>
      <c r="P157" s="29">
        <f t="shared" si="3"/>
        <v>667</v>
      </c>
      <c r="R157" s="19"/>
    </row>
    <row r="158" spans="1:18" x14ac:dyDescent="0.2">
      <c r="A158" s="27" t="s">
        <v>204</v>
      </c>
      <c r="B158" s="27" t="s">
        <v>205</v>
      </c>
      <c r="C158" s="28">
        <v>2</v>
      </c>
      <c r="D158" s="28">
        <v>3</v>
      </c>
      <c r="E158" s="28">
        <v>6</v>
      </c>
      <c r="F158" s="28">
        <v>5</v>
      </c>
      <c r="G158" s="28">
        <v>4</v>
      </c>
      <c r="H158" s="28">
        <v>7</v>
      </c>
      <c r="I158" s="28">
        <v>5</v>
      </c>
      <c r="J158" s="28">
        <v>4</v>
      </c>
      <c r="K158" s="28">
        <v>2</v>
      </c>
      <c r="L158" s="28">
        <v>0</v>
      </c>
      <c r="M158" s="28">
        <v>0</v>
      </c>
      <c r="N158" s="28">
        <v>0</v>
      </c>
      <c r="O158" s="28">
        <v>0</v>
      </c>
      <c r="P158" s="29">
        <f t="shared" si="3"/>
        <v>38</v>
      </c>
      <c r="R158" s="19"/>
    </row>
    <row r="159" spans="1:18" x14ac:dyDescent="0.2">
      <c r="A159" s="27" t="s">
        <v>657</v>
      </c>
      <c r="B159" s="27" t="s">
        <v>658</v>
      </c>
      <c r="C159" s="28">
        <v>100</v>
      </c>
      <c r="D159" s="28">
        <v>102</v>
      </c>
      <c r="E159" s="28">
        <v>94</v>
      </c>
      <c r="F159" s="28">
        <v>86</v>
      </c>
      <c r="G159" s="28">
        <v>68</v>
      </c>
      <c r="H159" s="28">
        <v>82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9">
        <f t="shared" si="3"/>
        <v>532</v>
      </c>
      <c r="R159" s="19"/>
    </row>
    <row r="160" spans="1:18" x14ac:dyDescent="0.2">
      <c r="A160" s="27" t="s">
        <v>206</v>
      </c>
      <c r="B160" s="27" t="s">
        <v>597</v>
      </c>
      <c r="C160" s="28">
        <v>66</v>
      </c>
      <c r="D160" s="28">
        <v>69</v>
      </c>
      <c r="E160" s="28">
        <v>74</v>
      </c>
      <c r="F160" s="28">
        <v>73</v>
      </c>
      <c r="G160" s="28">
        <v>73</v>
      </c>
      <c r="H160" s="28">
        <v>74</v>
      </c>
      <c r="I160" s="28">
        <v>70</v>
      </c>
      <c r="J160" s="28">
        <v>73</v>
      </c>
      <c r="K160" s="28">
        <v>73</v>
      </c>
      <c r="L160" s="28">
        <v>0</v>
      </c>
      <c r="M160" s="28">
        <v>0</v>
      </c>
      <c r="N160" s="28">
        <v>0</v>
      </c>
      <c r="O160" s="28">
        <v>0</v>
      </c>
      <c r="P160" s="29">
        <f t="shared" si="3"/>
        <v>645</v>
      </c>
      <c r="R160" s="19"/>
    </row>
    <row r="161" spans="1:18" x14ac:dyDescent="0.2">
      <c r="A161" s="27" t="s">
        <v>208</v>
      </c>
      <c r="B161" s="27" t="s">
        <v>209</v>
      </c>
      <c r="C161" s="28">
        <v>66</v>
      </c>
      <c r="D161" s="28">
        <v>69</v>
      </c>
      <c r="E161" s="28">
        <v>62</v>
      </c>
      <c r="F161" s="28">
        <v>52</v>
      </c>
      <c r="G161" s="28">
        <v>63</v>
      </c>
      <c r="H161" s="28">
        <v>59</v>
      </c>
      <c r="I161" s="28">
        <v>61</v>
      </c>
      <c r="J161" s="28">
        <v>49</v>
      </c>
      <c r="K161" s="28">
        <v>29</v>
      </c>
      <c r="L161" s="28">
        <v>0</v>
      </c>
      <c r="M161" s="28">
        <v>0</v>
      </c>
      <c r="N161" s="28">
        <v>0</v>
      </c>
      <c r="O161" s="28">
        <v>0</v>
      </c>
      <c r="P161" s="29">
        <f t="shared" si="3"/>
        <v>510</v>
      </c>
      <c r="R161" s="19"/>
    </row>
    <row r="162" spans="1:18" x14ac:dyDescent="0.2">
      <c r="A162" s="27" t="s">
        <v>210</v>
      </c>
      <c r="B162" s="27" t="s">
        <v>211</v>
      </c>
      <c r="C162" s="28">
        <v>33</v>
      </c>
      <c r="D162" s="28">
        <v>35</v>
      </c>
      <c r="E162" s="28">
        <v>23</v>
      </c>
      <c r="F162" s="28">
        <v>28</v>
      </c>
      <c r="G162" s="28">
        <v>29</v>
      </c>
      <c r="H162" s="28">
        <v>30</v>
      </c>
      <c r="I162" s="28">
        <v>30</v>
      </c>
      <c r="J162" s="28">
        <v>27</v>
      </c>
      <c r="K162" s="28">
        <v>15</v>
      </c>
      <c r="L162" s="28">
        <v>0</v>
      </c>
      <c r="M162" s="28">
        <v>0</v>
      </c>
      <c r="N162" s="28">
        <v>0</v>
      </c>
      <c r="O162" s="28">
        <v>0</v>
      </c>
      <c r="P162" s="29">
        <f t="shared" si="3"/>
        <v>250</v>
      </c>
      <c r="R162" s="19"/>
    </row>
    <row r="163" spans="1:18" x14ac:dyDescent="0.2">
      <c r="A163" s="27" t="s">
        <v>212</v>
      </c>
      <c r="B163" s="27" t="s">
        <v>213</v>
      </c>
      <c r="C163" s="28">
        <v>55</v>
      </c>
      <c r="D163" s="28">
        <v>57</v>
      </c>
      <c r="E163" s="28">
        <v>49</v>
      </c>
      <c r="F163" s="28">
        <v>59</v>
      </c>
      <c r="G163" s="28">
        <v>75</v>
      </c>
      <c r="H163" s="28">
        <v>73</v>
      </c>
      <c r="I163" s="28">
        <v>76</v>
      </c>
      <c r="J163" s="28">
        <v>79</v>
      </c>
      <c r="K163" s="28">
        <v>78</v>
      </c>
      <c r="L163" s="28">
        <v>0</v>
      </c>
      <c r="M163" s="28">
        <v>0</v>
      </c>
      <c r="N163" s="28">
        <v>0</v>
      </c>
      <c r="O163" s="28">
        <v>0</v>
      </c>
      <c r="P163" s="29">
        <f t="shared" si="3"/>
        <v>601</v>
      </c>
      <c r="R163" s="19"/>
    </row>
    <row r="164" spans="1:18" x14ac:dyDescent="0.2">
      <c r="A164" s="27" t="s">
        <v>214</v>
      </c>
      <c r="B164" s="27" t="s">
        <v>215</v>
      </c>
      <c r="C164" s="28">
        <v>119</v>
      </c>
      <c r="D164" s="28">
        <v>98</v>
      </c>
      <c r="E164" s="28">
        <v>87</v>
      </c>
      <c r="F164" s="28">
        <v>103</v>
      </c>
      <c r="G164" s="28">
        <v>107</v>
      </c>
      <c r="H164" s="28">
        <v>102</v>
      </c>
      <c r="I164" s="28">
        <v>92</v>
      </c>
      <c r="J164" s="28">
        <v>89</v>
      </c>
      <c r="K164" s="28">
        <v>77</v>
      </c>
      <c r="L164" s="28">
        <v>0</v>
      </c>
      <c r="M164" s="28">
        <v>0</v>
      </c>
      <c r="N164" s="28">
        <v>0</v>
      </c>
      <c r="O164" s="28">
        <v>0</v>
      </c>
      <c r="P164" s="29">
        <f t="shared" si="3"/>
        <v>874</v>
      </c>
      <c r="R164" s="19"/>
    </row>
    <row r="165" spans="1:18" x14ac:dyDescent="0.2">
      <c r="A165" s="27" t="s">
        <v>216</v>
      </c>
      <c r="B165" s="27" t="s">
        <v>598</v>
      </c>
      <c r="C165" s="28">
        <v>52</v>
      </c>
      <c r="D165" s="28">
        <v>53</v>
      </c>
      <c r="E165" s="28">
        <v>70</v>
      </c>
      <c r="F165" s="28">
        <v>71</v>
      </c>
      <c r="G165" s="28">
        <v>72</v>
      </c>
      <c r="H165" s="28">
        <v>84</v>
      </c>
      <c r="I165" s="28">
        <v>86</v>
      </c>
      <c r="J165" s="28">
        <v>94</v>
      </c>
      <c r="K165" s="28">
        <v>88</v>
      </c>
      <c r="L165" s="28">
        <v>0</v>
      </c>
      <c r="M165" s="28">
        <v>0</v>
      </c>
      <c r="N165" s="28">
        <v>0</v>
      </c>
      <c r="O165" s="28">
        <v>0</v>
      </c>
      <c r="P165" s="29">
        <f t="shared" si="3"/>
        <v>670</v>
      </c>
      <c r="R165" s="19"/>
    </row>
    <row r="166" spans="1:18" x14ac:dyDescent="0.2">
      <c r="A166" s="27" t="s">
        <v>218</v>
      </c>
      <c r="B166" s="27" t="s">
        <v>219</v>
      </c>
      <c r="C166" s="28">
        <v>106</v>
      </c>
      <c r="D166" s="28">
        <v>114</v>
      </c>
      <c r="E166" s="28">
        <v>104</v>
      </c>
      <c r="F166" s="28">
        <v>108</v>
      </c>
      <c r="G166" s="28">
        <v>106</v>
      </c>
      <c r="H166" s="28">
        <v>108</v>
      </c>
      <c r="I166" s="28">
        <v>110</v>
      </c>
      <c r="J166" s="28">
        <v>109</v>
      </c>
      <c r="K166" s="28">
        <v>111</v>
      </c>
      <c r="L166" s="28">
        <v>116</v>
      </c>
      <c r="M166" s="28">
        <v>104</v>
      </c>
      <c r="N166" s="28">
        <v>103</v>
      </c>
      <c r="O166" s="28">
        <v>101</v>
      </c>
      <c r="P166" s="29">
        <f t="shared" si="3"/>
        <v>1400</v>
      </c>
      <c r="R166" s="19"/>
    </row>
    <row r="167" spans="1:18" x14ac:dyDescent="0.2">
      <c r="A167" s="27" t="s">
        <v>220</v>
      </c>
      <c r="B167" s="27" t="s">
        <v>221</v>
      </c>
      <c r="C167" s="28">
        <v>26</v>
      </c>
      <c r="D167" s="28">
        <v>26</v>
      </c>
      <c r="E167" s="28">
        <v>24</v>
      </c>
      <c r="F167" s="28">
        <v>26</v>
      </c>
      <c r="G167" s="28">
        <v>26</v>
      </c>
      <c r="H167" s="28">
        <v>26</v>
      </c>
      <c r="I167" s="28">
        <v>27</v>
      </c>
      <c r="J167" s="28">
        <v>26</v>
      </c>
      <c r="K167" s="28">
        <v>18</v>
      </c>
      <c r="L167" s="28">
        <v>0</v>
      </c>
      <c r="M167" s="28">
        <v>0</v>
      </c>
      <c r="N167" s="28">
        <v>0</v>
      </c>
      <c r="O167" s="28">
        <v>0</v>
      </c>
      <c r="P167" s="29">
        <f t="shared" si="3"/>
        <v>225</v>
      </c>
      <c r="R167" s="19"/>
    </row>
    <row r="168" spans="1:18" x14ac:dyDescent="0.2">
      <c r="A168" s="27" t="s">
        <v>222</v>
      </c>
      <c r="B168" s="27" t="s">
        <v>223</v>
      </c>
      <c r="C168" s="28">
        <v>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183</v>
      </c>
      <c r="M168" s="28">
        <v>139</v>
      </c>
      <c r="N168" s="28">
        <v>110</v>
      </c>
      <c r="O168" s="28">
        <v>125</v>
      </c>
      <c r="P168" s="29">
        <f t="shared" si="3"/>
        <v>557</v>
      </c>
      <c r="R168" s="19"/>
    </row>
    <row r="169" spans="1:18" x14ac:dyDescent="0.2">
      <c r="A169" s="27" t="s">
        <v>224</v>
      </c>
      <c r="B169" s="27" t="s">
        <v>599</v>
      </c>
      <c r="C169" s="28">
        <v>58</v>
      </c>
      <c r="D169" s="28">
        <v>61</v>
      </c>
      <c r="E169" s="28">
        <v>61</v>
      </c>
      <c r="F169" s="28">
        <v>47</v>
      </c>
      <c r="G169" s="28">
        <v>49</v>
      </c>
      <c r="H169" s="28">
        <v>47</v>
      </c>
      <c r="I169" s="28">
        <v>39</v>
      </c>
      <c r="J169" s="28">
        <v>37</v>
      </c>
      <c r="K169" s="28">
        <v>23</v>
      </c>
      <c r="L169" s="28">
        <v>0</v>
      </c>
      <c r="M169" s="28">
        <v>0</v>
      </c>
      <c r="N169" s="28">
        <v>0</v>
      </c>
      <c r="O169" s="28">
        <v>0</v>
      </c>
      <c r="P169" s="29">
        <f t="shared" si="3"/>
        <v>422</v>
      </c>
      <c r="R169" s="19"/>
    </row>
    <row r="170" spans="1:18" x14ac:dyDescent="0.2">
      <c r="A170" s="27" t="s">
        <v>226</v>
      </c>
      <c r="B170" s="27" t="s">
        <v>227</v>
      </c>
      <c r="C170" s="28">
        <v>45</v>
      </c>
      <c r="D170" s="28">
        <v>47</v>
      </c>
      <c r="E170" s="28">
        <v>53</v>
      </c>
      <c r="F170" s="28">
        <v>51</v>
      </c>
      <c r="G170" s="28">
        <v>53</v>
      </c>
      <c r="H170" s="28">
        <v>47</v>
      </c>
      <c r="I170" s="28">
        <v>36</v>
      </c>
      <c r="J170" s="28">
        <v>41</v>
      </c>
      <c r="K170" s="28">
        <v>27</v>
      </c>
      <c r="L170" s="28">
        <v>0</v>
      </c>
      <c r="M170" s="28">
        <v>0</v>
      </c>
      <c r="N170" s="28">
        <v>0</v>
      </c>
      <c r="O170" s="28">
        <v>0</v>
      </c>
      <c r="P170" s="29">
        <f t="shared" si="3"/>
        <v>400</v>
      </c>
      <c r="R170" s="19"/>
    </row>
    <row r="171" spans="1:18" x14ac:dyDescent="0.2">
      <c r="A171" s="27" t="s">
        <v>543</v>
      </c>
      <c r="B171" s="27" t="s">
        <v>544</v>
      </c>
      <c r="C171" s="28">
        <v>112</v>
      </c>
      <c r="D171" s="28">
        <v>115</v>
      </c>
      <c r="E171" s="28">
        <v>115</v>
      </c>
      <c r="F171" s="28">
        <v>118</v>
      </c>
      <c r="G171" s="28">
        <v>115</v>
      </c>
      <c r="H171" s="28">
        <v>60</v>
      </c>
      <c r="I171" s="28">
        <v>93</v>
      </c>
      <c r="J171" s="28">
        <v>56</v>
      </c>
      <c r="K171" s="28">
        <v>58</v>
      </c>
      <c r="L171" s="28">
        <v>0</v>
      </c>
      <c r="M171" s="28">
        <v>0</v>
      </c>
      <c r="N171" s="28">
        <v>0</v>
      </c>
      <c r="O171" s="28">
        <v>0</v>
      </c>
      <c r="P171" s="29">
        <f t="shared" si="3"/>
        <v>842</v>
      </c>
      <c r="R171" s="19"/>
    </row>
    <row r="172" spans="1:18" x14ac:dyDescent="0.2">
      <c r="A172" s="27" t="s">
        <v>545</v>
      </c>
      <c r="B172" s="27" t="s">
        <v>546</v>
      </c>
      <c r="C172" s="28">
        <v>0</v>
      </c>
      <c r="D172" s="28">
        <v>0</v>
      </c>
      <c r="E172" s="28">
        <v>0</v>
      </c>
      <c r="F172" s="28">
        <v>0</v>
      </c>
      <c r="G172" s="28">
        <v>0</v>
      </c>
      <c r="H172" s="28">
        <v>75</v>
      </c>
      <c r="I172" s="28">
        <v>151</v>
      </c>
      <c r="J172" s="28">
        <v>108</v>
      </c>
      <c r="K172" s="28">
        <v>109</v>
      </c>
      <c r="L172" s="28">
        <v>0</v>
      </c>
      <c r="M172" s="28">
        <v>0</v>
      </c>
      <c r="N172" s="28">
        <v>0</v>
      </c>
      <c r="O172" s="28">
        <v>0</v>
      </c>
      <c r="P172" s="29">
        <f t="shared" si="3"/>
        <v>443</v>
      </c>
      <c r="R172" s="19"/>
    </row>
    <row r="173" spans="1:18" x14ac:dyDescent="0.2">
      <c r="A173" s="27" t="s">
        <v>659</v>
      </c>
      <c r="B173" s="27" t="s">
        <v>660</v>
      </c>
      <c r="C173" s="28">
        <v>0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100</v>
      </c>
      <c r="J173" s="28">
        <v>38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9">
        <f t="shared" si="3"/>
        <v>138</v>
      </c>
      <c r="R173" s="19"/>
    </row>
    <row r="174" spans="1:18" x14ac:dyDescent="0.2">
      <c r="A174" s="27" t="s">
        <v>228</v>
      </c>
      <c r="B174" s="27" t="s">
        <v>600</v>
      </c>
      <c r="C174" s="28">
        <v>71</v>
      </c>
      <c r="D174" s="28">
        <v>68</v>
      </c>
      <c r="E174" s="28">
        <v>74</v>
      </c>
      <c r="F174" s="28">
        <v>71</v>
      </c>
      <c r="G174" s="28">
        <v>94</v>
      </c>
      <c r="H174" s="28">
        <v>106</v>
      </c>
      <c r="I174" s="28">
        <v>113</v>
      </c>
      <c r="J174" s="28">
        <v>112</v>
      </c>
      <c r="K174" s="28">
        <v>106</v>
      </c>
      <c r="L174" s="28">
        <v>103</v>
      </c>
      <c r="M174" s="28">
        <v>101</v>
      </c>
      <c r="N174" s="28">
        <v>64</v>
      </c>
      <c r="O174" s="28">
        <v>71</v>
      </c>
      <c r="P174" s="29">
        <f t="shared" si="3"/>
        <v>1154</v>
      </c>
      <c r="R174" s="19"/>
    </row>
    <row r="175" spans="1:18" x14ac:dyDescent="0.2">
      <c r="A175" s="27" t="s">
        <v>230</v>
      </c>
      <c r="B175" s="27" t="s">
        <v>231</v>
      </c>
      <c r="C175" s="28">
        <v>75</v>
      </c>
      <c r="D175" s="28">
        <v>61</v>
      </c>
      <c r="E175" s="28">
        <v>56</v>
      </c>
      <c r="F175" s="28">
        <v>50</v>
      </c>
      <c r="G175" s="28">
        <v>61</v>
      </c>
      <c r="H175" s="28">
        <v>60</v>
      </c>
      <c r="I175" s="28">
        <v>59</v>
      </c>
      <c r="J175" s="28">
        <v>50</v>
      </c>
      <c r="K175" s="28">
        <v>54</v>
      </c>
      <c r="L175" s="28">
        <v>51</v>
      </c>
      <c r="M175" s="28">
        <v>43</v>
      </c>
      <c r="N175" s="28">
        <v>30</v>
      </c>
      <c r="O175" s="28">
        <v>28</v>
      </c>
      <c r="P175" s="29">
        <f t="shared" si="3"/>
        <v>678</v>
      </c>
      <c r="R175" s="19"/>
    </row>
    <row r="176" spans="1:18" x14ac:dyDescent="0.2">
      <c r="A176" s="27" t="s">
        <v>232</v>
      </c>
      <c r="B176" s="27" t="s">
        <v>661</v>
      </c>
      <c r="C176" s="28">
        <v>36</v>
      </c>
      <c r="D176" s="28">
        <v>33</v>
      </c>
      <c r="E176" s="28">
        <v>34</v>
      </c>
      <c r="F176" s="28">
        <v>40</v>
      </c>
      <c r="G176" s="28">
        <v>39</v>
      </c>
      <c r="H176" s="28">
        <v>46</v>
      </c>
      <c r="I176" s="28">
        <v>39</v>
      </c>
      <c r="J176" s="28">
        <v>44</v>
      </c>
      <c r="K176" s="28">
        <v>44</v>
      </c>
      <c r="L176" s="28">
        <v>26</v>
      </c>
      <c r="M176" s="28">
        <v>24</v>
      </c>
      <c r="N176" s="28">
        <v>12</v>
      </c>
      <c r="O176" s="28">
        <v>17</v>
      </c>
      <c r="P176" s="29">
        <f t="shared" si="3"/>
        <v>434</v>
      </c>
      <c r="R176" s="19"/>
    </row>
    <row r="177" spans="1:18" x14ac:dyDescent="0.2">
      <c r="A177" s="27" t="s">
        <v>234</v>
      </c>
      <c r="B177" s="27" t="s">
        <v>235</v>
      </c>
      <c r="C177" s="28">
        <v>113</v>
      </c>
      <c r="D177" s="28">
        <v>101</v>
      </c>
      <c r="E177" s="28">
        <v>97</v>
      </c>
      <c r="F177" s="28">
        <v>95</v>
      </c>
      <c r="G177" s="28">
        <v>100</v>
      </c>
      <c r="H177" s="28">
        <v>100</v>
      </c>
      <c r="I177" s="28">
        <v>100</v>
      </c>
      <c r="J177" s="28">
        <v>87</v>
      </c>
      <c r="K177" s="28">
        <v>75</v>
      </c>
      <c r="L177" s="28">
        <v>0</v>
      </c>
      <c r="M177" s="28">
        <v>0</v>
      </c>
      <c r="N177" s="28">
        <v>0</v>
      </c>
      <c r="O177" s="28">
        <v>0</v>
      </c>
      <c r="P177" s="29">
        <f t="shared" si="3"/>
        <v>868</v>
      </c>
      <c r="R177" s="19"/>
    </row>
    <row r="178" spans="1:18" x14ac:dyDescent="0.2">
      <c r="A178" s="27" t="s">
        <v>236</v>
      </c>
      <c r="B178" s="27" t="s">
        <v>601</v>
      </c>
      <c r="C178" s="28">
        <v>73</v>
      </c>
      <c r="D178" s="28">
        <v>76</v>
      </c>
      <c r="E178" s="28">
        <v>73</v>
      </c>
      <c r="F178" s="28">
        <v>76</v>
      </c>
      <c r="G178" s="28">
        <v>71</v>
      </c>
      <c r="H178" s="28">
        <v>76</v>
      </c>
      <c r="I178" s="28">
        <v>64</v>
      </c>
      <c r="J178" s="28">
        <v>68</v>
      </c>
      <c r="K178" s="28">
        <v>48</v>
      </c>
      <c r="L178" s="28">
        <v>0</v>
      </c>
      <c r="M178" s="28">
        <v>0</v>
      </c>
      <c r="N178" s="28">
        <v>0</v>
      </c>
      <c r="O178" s="28">
        <v>0</v>
      </c>
      <c r="P178" s="29">
        <f t="shared" si="3"/>
        <v>625</v>
      </c>
      <c r="R178" s="19"/>
    </row>
    <row r="179" spans="1:18" x14ac:dyDescent="0.2">
      <c r="A179" s="27" t="s">
        <v>237</v>
      </c>
      <c r="B179" s="27" t="s">
        <v>602</v>
      </c>
      <c r="C179" s="28">
        <v>104</v>
      </c>
      <c r="D179" s="28">
        <v>83</v>
      </c>
      <c r="E179" s="28">
        <v>83</v>
      </c>
      <c r="F179" s="28">
        <v>90</v>
      </c>
      <c r="G179" s="28">
        <v>90</v>
      </c>
      <c r="H179" s="28">
        <v>93</v>
      </c>
      <c r="I179" s="28">
        <v>115</v>
      </c>
      <c r="J179" s="28">
        <v>88</v>
      </c>
      <c r="K179" s="28">
        <v>91</v>
      </c>
      <c r="L179" s="28">
        <v>81</v>
      </c>
      <c r="M179" s="28">
        <v>80</v>
      </c>
      <c r="N179" s="28">
        <v>57</v>
      </c>
      <c r="O179" s="28">
        <v>65</v>
      </c>
      <c r="P179" s="29">
        <f t="shared" si="3"/>
        <v>1120</v>
      </c>
      <c r="R179" s="19"/>
    </row>
    <row r="180" spans="1:18" x14ac:dyDescent="0.2">
      <c r="A180" s="27" t="s">
        <v>662</v>
      </c>
      <c r="B180" s="27" t="s">
        <v>663</v>
      </c>
      <c r="C180" s="28">
        <v>0</v>
      </c>
      <c r="D180" s="28">
        <v>0</v>
      </c>
      <c r="E180" s="28">
        <v>0</v>
      </c>
      <c r="F180" s="28">
        <v>0</v>
      </c>
      <c r="G180" s="28">
        <v>0</v>
      </c>
      <c r="H180" s="28">
        <v>35</v>
      </c>
      <c r="I180" s="28">
        <v>31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9">
        <f t="shared" si="3"/>
        <v>66</v>
      </c>
      <c r="R180" s="19"/>
    </row>
    <row r="181" spans="1:18" x14ac:dyDescent="0.2">
      <c r="A181" s="27" t="s">
        <v>239</v>
      </c>
      <c r="B181" s="27" t="s">
        <v>240</v>
      </c>
      <c r="C181" s="28">
        <v>47</v>
      </c>
      <c r="D181" s="28">
        <v>53</v>
      </c>
      <c r="E181" s="28">
        <v>43</v>
      </c>
      <c r="F181" s="28">
        <v>53</v>
      </c>
      <c r="G181" s="28">
        <v>53</v>
      </c>
      <c r="H181" s="28">
        <v>33</v>
      </c>
      <c r="I181" s="28">
        <v>47</v>
      </c>
      <c r="J181" s="28">
        <v>45</v>
      </c>
      <c r="K181" s="28">
        <v>26</v>
      </c>
      <c r="L181" s="28">
        <v>0</v>
      </c>
      <c r="M181" s="28">
        <v>0</v>
      </c>
      <c r="N181" s="28">
        <v>0</v>
      </c>
      <c r="O181" s="28">
        <v>0</v>
      </c>
      <c r="P181" s="29">
        <f t="shared" si="3"/>
        <v>400</v>
      </c>
      <c r="R181" s="19"/>
    </row>
    <row r="182" spans="1:18" x14ac:dyDescent="0.2">
      <c r="A182" s="27" t="s">
        <v>548</v>
      </c>
      <c r="B182" s="27" t="s">
        <v>549</v>
      </c>
      <c r="C182" s="28">
        <v>75</v>
      </c>
      <c r="D182" s="28">
        <v>72</v>
      </c>
      <c r="E182" s="28">
        <v>68</v>
      </c>
      <c r="F182" s="28">
        <v>70</v>
      </c>
      <c r="G182" s="28">
        <v>73</v>
      </c>
      <c r="H182" s="28">
        <v>45</v>
      </c>
      <c r="I182" s="28">
        <v>47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9">
        <f t="shared" si="3"/>
        <v>450</v>
      </c>
      <c r="R182" s="19"/>
    </row>
    <row r="183" spans="1:18" x14ac:dyDescent="0.2">
      <c r="A183" s="27" t="s">
        <v>241</v>
      </c>
      <c r="B183" s="27" t="s">
        <v>603</v>
      </c>
      <c r="C183" s="28">
        <v>131</v>
      </c>
      <c r="D183" s="28">
        <v>130</v>
      </c>
      <c r="E183" s="28">
        <v>130</v>
      </c>
      <c r="F183" s="28">
        <v>131</v>
      </c>
      <c r="G183" s="28">
        <v>130</v>
      </c>
      <c r="H183" s="28">
        <v>131</v>
      </c>
      <c r="I183" s="28">
        <v>134</v>
      </c>
      <c r="J183" s="28">
        <v>136</v>
      </c>
      <c r="K183" s="28">
        <v>136</v>
      </c>
      <c r="L183" s="28">
        <v>125</v>
      </c>
      <c r="M183" s="28">
        <v>116</v>
      </c>
      <c r="N183" s="28">
        <v>106</v>
      </c>
      <c r="O183" s="28">
        <v>90</v>
      </c>
      <c r="P183" s="29">
        <f t="shared" si="3"/>
        <v>1626</v>
      </c>
      <c r="R183" s="19"/>
    </row>
    <row r="184" spans="1:18" x14ac:dyDescent="0.2">
      <c r="A184" s="27" t="s">
        <v>243</v>
      </c>
      <c r="B184" s="27" t="s">
        <v>604</v>
      </c>
      <c r="C184" s="28">
        <v>130</v>
      </c>
      <c r="D184" s="28">
        <v>132</v>
      </c>
      <c r="E184" s="28">
        <v>91</v>
      </c>
      <c r="F184" s="28">
        <v>90</v>
      </c>
      <c r="G184" s="28">
        <v>96</v>
      </c>
      <c r="H184" s="28">
        <v>100</v>
      </c>
      <c r="I184" s="28">
        <v>140</v>
      </c>
      <c r="J184" s="28">
        <v>139</v>
      </c>
      <c r="K184" s="28">
        <v>144</v>
      </c>
      <c r="L184" s="28">
        <v>149</v>
      </c>
      <c r="M184" s="28">
        <v>135</v>
      </c>
      <c r="N184" s="28">
        <v>136</v>
      </c>
      <c r="O184" s="28">
        <v>138</v>
      </c>
      <c r="P184" s="29">
        <f t="shared" si="3"/>
        <v>1620</v>
      </c>
      <c r="R184" s="19"/>
    </row>
    <row r="185" spans="1:18" x14ac:dyDescent="0.2">
      <c r="A185" s="27" t="s">
        <v>664</v>
      </c>
      <c r="B185" s="27" t="s">
        <v>665</v>
      </c>
      <c r="C185" s="28">
        <v>58</v>
      </c>
      <c r="D185" s="28">
        <v>35</v>
      </c>
      <c r="E185" s="28">
        <v>29</v>
      </c>
      <c r="F185" s="28">
        <v>35</v>
      </c>
      <c r="G185" s="28">
        <v>42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9">
        <f t="shared" si="3"/>
        <v>199</v>
      </c>
      <c r="R185" s="19"/>
    </row>
    <row r="186" spans="1:18" x14ac:dyDescent="0.2">
      <c r="A186" s="27" t="s">
        <v>666</v>
      </c>
      <c r="B186" s="27" t="s">
        <v>667</v>
      </c>
      <c r="C186" s="28">
        <v>72</v>
      </c>
      <c r="D186" s="28">
        <v>47</v>
      </c>
      <c r="E186" s="28">
        <v>53</v>
      </c>
      <c r="F186" s="28">
        <v>49</v>
      </c>
      <c r="G186" s="28">
        <v>32</v>
      </c>
      <c r="H186" s="28">
        <v>31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9">
        <f t="shared" si="3"/>
        <v>284</v>
      </c>
      <c r="R186" s="19"/>
    </row>
    <row r="187" spans="1:18" x14ac:dyDescent="0.2">
      <c r="A187" s="27" t="s">
        <v>245</v>
      </c>
      <c r="B187" s="27" t="s">
        <v>246</v>
      </c>
      <c r="C187" s="28">
        <v>104</v>
      </c>
      <c r="D187" s="28">
        <v>103</v>
      </c>
      <c r="E187" s="28">
        <v>106</v>
      </c>
      <c r="F187" s="28">
        <v>112</v>
      </c>
      <c r="G187" s="28">
        <v>101</v>
      </c>
      <c r="H187" s="28">
        <v>104</v>
      </c>
      <c r="I187" s="28">
        <v>103</v>
      </c>
      <c r="J187" s="28">
        <v>104</v>
      </c>
      <c r="K187" s="28">
        <v>103</v>
      </c>
      <c r="L187" s="28">
        <v>111</v>
      </c>
      <c r="M187" s="28">
        <v>109</v>
      </c>
      <c r="N187" s="28">
        <v>83</v>
      </c>
      <c r="O187" s="28">
        <v>66</v>
      </c>
      <c r="P187" s="29">
        <f t="shared" si="3"/>
        <v>1309</v>
      </c>
      <c r="R187" s="19"/>
    </row>
    <row r="188" spans="1:18" x14ac:dyDescent="0.2">
      <c r="A188" s="27" t="s">
        <v>247</v>
      </c>
      <c r="B188" s="27" t="s">
        <v>605</v>
      </c>
      <c r="C188" s="28">
        <v>0</v>
      </c>
      <c r="D188" s="28">
        <v>0</v>
      </c>
      <c r="E188" s="28">
        <v>0</v>
      </c>
      <c r="F188" s="28">
        <v>0</v>
      </c>
      <c r="G188" s="28">
        <v>0</v>
      </c>
      <c r="H188" s="28">
        <v>74</v>
      </c>
      <c r="I188" s="28">
        <v>90</v>
      </c>
      <c r="J188" s="28">
        <v>90</v>
      </c>
      <c r="K188" s="28">
        <v>88</v>
      </c>
      <c r="L188" s="28">
        <v>93</v>
      </c>
      <c r="M188" s="28">
        <v>62</v>
      </c>
      <c r="N188" s="28">
        <v>58</v>
      </c>
      <c r="O188" s="28">
        <v>55</v>
      </c>
      <c r="P188" s="29">
        <f t="shared" si="3"/>
        <v>610</v>
      </c>
      <c r="R188" s="19"/>
    </row>
    <row r="189" spans="1:18" x14ac:dyDescent="0.2">
      <c r="A189" s="27" t="s">
        <v>249</v>
      </c>
      <c r="B189" s="27" t="s">
        <v>250</v>
      </c>
      <c r="C189" s="28">
        <v>101</v>
      </c>
      <c r="D189" s="28">
        <v>101</v>
      </c>
      <c r="E189" s="28">
        <v>101</v>
      </c>
      <c r="F189" s="28">
        <v>101</v>
      </c>
      <c r="G189" s="28">
        <v>101</v>
      </c>
      <c r="H189" s="28">
        <v>102</v>
      </c>
      <c r="I189" s="28">
        <v>98</v>
      </c>
      <c r="J189" s="28">
        <v>102</v>
      </c>
      <c r="K189" s="28">
        <v>101</v>
      </c>
      <c r="L189" s="28">
        <v>0</v>
      </c>
      <c r="M189" s="28">
        <v>0</v>
      </c>
      <c r="N189" s="28">
        <v>0</v>
      </c>
      <c r="O189" s="28">
        <v>0</v>
      </c>
      <c r="P189" s="29">
        <f t="shared" si="3"/>
        <v>908</v>
      </c>
      <c r="R189" s="19"/>
    </row>
    <row r="190" spans="1:18" x14ac:dyDescent="0.2">
      <c r="A190" s="27" t="s">
        <v>251</v>
      </c>
      <c r="B190" s="27" t="s">
        <v>252</v>
      </c>
      <c r="C190" s="28">
        <v>43</v>
      </c>
      <c r="D190" s="28">
        <v>46</v>
      </c>
      <c r="E190" s="28">
        <v>41</v>
      </c>
      <c r="F190" s="28">
        <v>48</v>
      </c>
      <c r="G190" s="28">
        <v>44</v>
      </c>
      <c r="H190" s="28">
        <v>45</v>
      </c>
      <c r="I190" s="28">
        <v>54</v>
      </c>
      <c r="J190" s="28">
        <v>43</v>
      </c>
      <c r="K190" s="28">
        <v>45</v>
      </c>
      <c r="L190" s="28">
        <v>0</v>
      </c>
      <c r="M190" s="28">
        <v>0</v>
      </c>
      <c r="N190" s="28">
        <v>0</v>
      </c>
      <c r="O190" s="28">
        <v>0</v>
      </c>
      <c r="P190" s="29">
        <f t="shared" ref="P190:P253" si="4">SUM(C190:O190)</f>
        <v>409</v>
      </c>
      <c r="R190" s="19"/>
    </row>
    <row r="191" spans="1:18" x14ac:dyDescent="0.2">
      <c r="A191" s="27" t="s">
        <v>253</v>
      </c>
      <c r="B191" s="27" t="s">
        <v>668</v>
      </c>
      <c r="C191" s="28">
        <v>165</v>
      </c>
      <c r="D191" s="28">
        <v>152</v>
      </c>
      <c r="E191" s="28">
        <v>156</v>
      </c>
      <c r="F191" s="28">
        <v>122</v>
      </c>
      <c r="G191" s="28">
        <v>123</v>
      </c>
      <c r="H191" s="28">
        <v>137</v>
      </c>
      <c r="I191" s="28">
        <v>143</v>
      </c>
      <c r="J191" s="28">
        <v>131</v>
      </c>
      <c r="K191" s="28">
        <v>69</v>
      </c>
      <c r="L191" s="28">
        <v>0</v>
      </c>
      <c r="M191" s="28">
        <v>0</v>
      </c>
      <c r="N191" s="28">
        <v>0</v>
      </c>
      <c r="O191" s="28">
        <v>0</v>
      </c>
      <c r="P191" s="29">
        <f t="shared" si="4"/>
        <v>1198</v>
      </c>
      <c r="R191" s="19"/>
    </row>
    <row r="192" spans="1:18" x14ac:dyDescent="0.2">
      <c r="A192" s="27" t="s">
        <v>255</v>
      </c>
      <c r="B192" s="27" t="s">
        <v>256</v>
      </c>
      <c r="C192" s="28">
        <v>90</v>
      </c>
      <c r="D192" s="28">
        <v>96</v>
      </c>
      <c r="E192" s="28">
        <v>99</v>
      </c>
      <c r="F192" s="28">
        <v>97</v>
      </c>
      <c r="G192" s="28">
        <v>110</v>
      </c>
      <c r="H192" s="28">
        <v>103</v>
      </c>
      <c r="I192" s="28">
        <v>133</v>
      </c>
      <c r="J192" s="28">
        <v>128</v>
      </c>
      <c r="K192" s="28">
        <v>125</v>
      </c>
      <c r="L192" s="28">
        <v>100</v>
      </c>
      <c r="M192" s="28">
        <v>75</v>
      </c>
      <c r="N192" s="28">
        <v>72</v>
      </c>
      <c r="O192" s="28">
        <v>72</v>
      </c>
      <c r="P192" s="29">
        <f t="shared" si="4"/>
        <v>1300</v>
      </c>
      <c r="R192" s="19"/>
    </row>
    <row r="193" spans="1:18" x14ac:dyDescent="0.2">
      <c r="A193" s="27" t="s">
        <v>257</v>
      </c>
      <c r="B193" s="27" t="s">
        <v>669</v>
      </c>
      <c r="C193" s="28">
        <v>104</v>
      </c>
      <c r="D193" s="28">
        <v>106</v>
      </c>
      <c r="E193" s="28">
        <v>105</v>
      </c>
      <c r="F193" s="28">
        <v>107</v>
      </c>
      <c r="G193" s="28">
        <v>105</v>
      </c>
      <c r="H193" s="28">
        <v>85</v>
      </c>
      <c r="I193" s="28">
        <v>113</v>
      </c>
      <c r="J193" s="28">
        <v>114</v>
      </c>
      <c r="K193" s="28">
        <v>114</v>
      </c>
      <c r="L193" s="28">
        <v>116</v>
      </c>
      <c r="M193" s="28">
        <v>101</v>
      </c>
      <c r="N193" s="28">
        <v>74</v>
      </c>
      <c r="O193" s="28">
        <v>66</v>
      </c>
      <c r="P193" s="29">
        <f t="shared" si="4"/>
        <v>1310</v>
      </c>
      <c r="R193" s="19"/>
    </row>
    <row r="194" spans="1:18" x14ac:dyDescent="0.2">
      <c r="A194" s="27" t="s">
        <v>259</v>
      </c>
      <c r="B194" s="27" t="s">
        <v>606</v>
      </c>
      <c r="C194" s="28">
        <v>86</v>
      </c>
      <c r="D194" s="28">
        <v>100</v>
      </c>
      <c r="E194" s="28">
        <v>83</v>
      </c>
      <c r="F194" s="28">
        <v>87</v>
      </c>
      <c r="G194" s="28">
        <v>114</v>
      </c>
      <c r="H194" s="28">
        <v>86</v>
      </c>
      <c r="I194" s="28">
        <v>104</v>
      </c>
      <c r="J194" s="28">
        <v>68</v>
      </c>
      <c r="K194" s="28">
        <v>43</v>
      </c>
      <c r="L194" s="28">
        <v>43</v>
      </c>
      <c r="M194" s="28">
        <v>18</v>
      </c>
      <c r="N194" s="28">
        <v>18</v>
      </c>
      <c r="O194" s="28">
        <v>15</v>
      </c>
      <c r="P194" s="29">
        <f t="shared" si="4"/>
        <v>865</v>
      </c>
      <c r="R194" s="19"/>
    </row>
    <row r="195" spans="1:18" x14ac:dyDescent="0.2">
      <c r="A195" s="27" t="s">
        <v>261</v>
      </c>
      <c r="B195" s="27" t="s">
        <v>262</v>
      </c>
      <c r="C195" s="28">
        <v>106</v>
      </c>
      <c r="D195" s="28">
        <v>109</v>
      </c>
      <c r="E195" s="28">
        <v>104</v>
      </c>
      <c r="F195" s="28">
        <v>104</v>
      </c>
      <c r="G195" s="28">
        <v>106</v>
      </c>
      <c r="H195" s="28">
        <v>104</v>
      </c>
      <c r="I195" s="28">
        <v>103</v>
      </c>
      <c r="J195" s="28">
        <v>104</v>
      </c>
      <c r="K195" s="28">
        <v>102</v>
      </c>
      <c r="L195" s="28">
        <v>0</v>
      </c>
      <c r="M195" s="28">
        <v>0</v>
      </c>
      <c r="N195" s="28">
        <v>0</v>
      </c>
      <c r="O195" s="28">
        <v>0</v>
      </c>
      <c r="P195" s="29">
        <f t="shared" si="4"/>
        <v>942</v>
      </c>
      <c r="R195" s="19"/>
    </row>
    <row r="196" spans="1:18" x14ac:dyDescent="0.2">
      <c r="A196" s="27" t="s">
        <v>550</v>
      </c>
      <c r="B196" s="27" t="s">
        <v>551</v>
      </c>
      <c r="C196" s="28">
        <v>0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129</v>
      </c>
      <c r="M196" s="28">
        <v>148</v>
      </c>
      <c r="N196" s="28">
        <v>142</v>
      </c>
      <c r="O196" s="28">
        <v>102</v>
      </c>
      <c r="P196" s="29">
        <f t="shared" si="4"/>
        <v>521</v>
      </c>
      <c r="R196" s="19"/>
    </row>
    <row r="197" spans="1:18" x14ac:dyDescent="0.2">
      <c r="A197" s="27" t="s">
        <v>552</v>
      </c>
      <c r="B197" s="27" t="s">
        <v>607</v>
      </c>
      <c r="C197" s="28">
        <v>116</v>
      </c>
      <c r="D197" s="28">
        <v>100</v>
      </c>
      <c r="E197" s="28">
        <v>86</v>
      </c>
      <c r="F197" s="28">
        <v>98</v>
      </c>
      <c r="G197" s="28">
        <v>74</v>
      </c>
      <c r="H197" s="28">
        <v>90</v>
      </c>
      <c r="I197" s="28">
        <v>101</v>
      </c>
      <c r="J197" s="28">
        <v>61</v>
      </c>
      <c r="K197" s="28">
        <v>73</v>
      </c>
      <c r="L197" s="28">
        <v>0</v>
      </c>
      <c r="M197" s="28">
        <v>0</v>
      </c>
      <c r="N197" s="28">
        <v>0</v>
      </c>
      <c r="O197" s="28">
        <v>0</v>
      </c>
      <c r="P197" s="29">
        <f t="shared" si="4"/>
        <v>799</v>
      </c>
      <c r="R197" s="19"/>
    </row>
    <row r="198" spans="1:18" x14ac:dyDescent="0.2">
      <c r="A198" s="27" t="s">
        <v>670</v>
      </c>
      <c r="B198" s="27" t="s">
        <v>671</v>
      </c>
      <c r="C198" s="28">
        <v>104</v>
      </c>
      <c r="D198" s="28">
        <v>101</v>
      </c>
      <c r="E198" s="28">
        <v>56</v>
      </c>
      <c r="F198" s="28">
        <v>52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9">
        <f t="shared" si="4"/>
        <v>313</v>
      </c>
      <c r="R198" s="19"/>
    </row>
    <row r="199" spans="1:18" x14ac:dyDescent="0.2">
      <c r="A199" s="27" t="s">
        <v>672</v>
      </c>
      <c r="B199" s="27" t="s">
        <v>673</v>
      </c>
      <c r="C199" s="28">
        <v>39</v>
      </c>
      <c r="D199" s="28">
        <v>49</v>
      </c>
      <c r="E199" s="28">
        <v>49</v>
      </c>
      <c r="F199" s="28">
        <v>45</v>
      </c>
      <c r="G199" s="28">
        <v>49</v>
      </c>
      <c r="H199" s="28">
        <v>49</v>
      </c>
      <c r="I199" s="28">
        <v>45</v>
      </c>
      <c r="J199" s="28">
        <v>49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9">
        <f t="shared" si="4"/>
        <v>374</v>
      </c>
      <c r="R199" s="19"/>
    </row>
    <row r="200" spans="1:18" x14ac:dyDescent="0.2">
      <c r="A200" s="27" t="s">
        <v>263</v>
      </c>
      <c r="B200" s="27" t="s">
        <v>608</v>
      </c>
      <c r="C200" s="28">
        <v>95</v>
      </c>
      <c r="D200" s="28">
        <v>107</v>
      </c>
      <c r="E200" s="28">
        <v>93</v>
      </c>
      <c r="F200" s="28">
        <v>0</v>
      </c>
      <c r="G200" s="28">
        <v>0</v>
      </c>
      <c r="H200" s="28">
        <v>55</v>
      </c>
      <c r="I200" s="28">
        <v>90</v>
      </c>
      <c r="J200" s="28">
        <v>98</v>
      </c>
      <c r="K200" s="28">
        <v>82</v>
      </c>
      <c r="L200" s="28">
        <v>0</v>
      </c>
      <c r="M200" s="28">
        <v>0</v>
      </c>
      <c r="N200" s="28">
        <v>0</v>
      </c>
      <c r="O200" s="28">
        <v>0</v>
      </c>
      <c r="P200" s="29">
        <f t="shared" si="4"/>
        <v>620</v>
      </c>
      <c r="R200" s="19"/>
    </row>
    <row r="201" spans="1:18" x14ac:dyDescent="0.2">
      <c r="A201" s="27" t="s">
        <v>674</v>
      </c>
      <c r="B201" s="27" t="s">
        <v>675</v>
      </c>
      <c r="C201" s="28">
        <v>41</v>
      </c>
      <c r="D201" s="28">
        <v>25</v>
      </c>
      <c r="E201" s="28">
        <v>24</v>
      </c>
      <c r="F201" s="28">
        <v>44</v>
      </c>
      <c r="G201" s="28">
        <v>31</v>
      </c>
      <c r="H201" s="28">
        <v>28</v>
      </c>
      <c r="I201" s="28">
        <v>24</v>
      </c>
      <c r="J201" s="28">
        <v>25</v>
      </c>
      <c r="K201" s="28">
        <v>24</v>
      </c>
      <c r="L201" s="28">
        <v>0</v>
      </c>
      <c r="M201" s="28">
        <v>0</v>
      </c>
      <c r="N201" s="28">
        <v>0</v>
      </c>
      <c r="O201" s="28">
        <v>0</v>
      </c>
      <c r="P201" s="29">
        <f t="shared" si="4"/>
        <v>266</v>
      </c>
      <c r="R201" s="19"/>
    </row>
    <row r="202" spans="1:18" x14ac:dyDescent="0.2">
      <c r="A202" s="27" t="s">
        <v>265</v>
      </c>
      <c r="B202" s="27" t="s">
        <v>609</v>
      </c>
      <c r="C202" s="28">
        <v>48</v>
      </c>
      <c r="D202" s="28">
        <v>49</v>
      </c>
      <c r="E202" s="28">
        <v>55</v>
      </c>
      <c r="F202" s="28">
        <v>50</v>
      </c>
      <c r="G202" s="28">
        <v>59</v>
      </c>
      <c r="H202" s="28">
        <v>55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9">
        <f t="shared" si="4"/>
        <v>316</v>
      </c>
      <c r="R202" s="19"/>
    </row>
    <row r="203" spans="1:18" x14ac:dyDescent="0.2">
      <c r="A203" s="27" t="s">
        <v>554</v>
      </c>
      <c r="B203" s="27" t="s">
        <v>555</v>
      </c>
      <c r="C203" s="28">
        <v>41</v>
      </c>
      <c r="D203" s="28">
        <v>38</v>
      </c>
      <c r="E203" s="28">
        <v>50</v>
      </c>
      <c r="F203" s="28">
        <v>48</v>
      </c>
      <c r="G203" s="28">
        <v>45</v>
      </c>
      <c r="H203" s="28">
        <v>48</v>
      </c>
      <c r="I203" s="28">
        <v>39</v>
      </c>
      <c r="J203" s="28">
        <v>38</v>
      </c>
      <c r="K203" s="28">
        <v>31</v>
      </c>
      <c r="L203" s="28">
        <v>0</v>
      </c>
      <c r="M203" s="28">
        <v>0</v>
      </c>
      <c r="N203" s="28">
        <v>0</v>
      </c>
      <c r="O203" s="28">
        <v>0</v>
      </c>
      <c r="P203" s="29">
        <f t="shared" si="4"/>
        <v>378</v>
      </c>
      <c r="R203" s="19"/>
    </row>
    <row r="204" spans="1:18" x14ac:dyDescent="0.2">
      <c r="A204" s="27" t="s">
        <v>267</v>
      </c>
      <c r="B204" s="27" t="s">
        <v>268</v>
      </c>
      <c r="C204" s="28">
        <v>22</v>
      </c>
      <c r="D204" s="28">
        <v>23</v>
      </c>
      <c r="E204" s="28">
        <v>22</v>
      </c>
      <c r="F204" s="28">
        <v>24</v>
      </c>
      <c r="G204" s="28">
        <v>24</v>
      </c>
      <c r="H204" s="28">
        <v>24</v>
      </c>
      <c r="I204" s="28">
        <v>18</v>
      </c>
      <c r="J204" s="28">
        <v>28</v>
      </c>
      <c r="K204" s="28">
        <v>20</v>
      </c>
      <c r="L204" s="28">
        <v>0</v>
      </c>
      <c r="M204" s="28">
        <v>0</v>
      </c>
      <c r="N204" s="28">
        <v>0</v>
      </c>
      <c r="O204" s="28">
        <v>0</v>
      </c>
      <c r="P204" s="29">
        <f t="shared" si="4"/>
        <v>205</v>
      </c>
      <c r="R204" s="19"/>
    </row>
    <row r="205" spans="1:18" x14ac:dyDescent="0.2">
      <c r="A205" s="27" t="s">
        <v>556</v>
      </c>
      <c r="B205" s="27" t="s">
        <v>557</v>
      </c>
      <c r="C205" s="28">
        <v>52</v>
      </c>
      <c r="D205" s="28">
        <v>55</v>
      </c>
      <c r="E205" s="28">
        <v>55</v>
      </c>
      <c r="F205" s="28">
        <v>58</v>
      </c>
      <c r="G205" s="28">
        <v>58</v>
      </c>
      <c r="H205" s="28">
        <v>58</v>
      </c>
      <c r="I205" s="28">
        <v>56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9">
        <f t="shared" si="4"/>
        <v>392</v>
      </c>
      <c r="R205" s="19"/>
    </row>
    <row r="206" spans="1:18" x14ac:dyDescent="0.2">
      <c r="A206" s="27" t="s">
        <v>269</v>
      </c>
      <c r="B206" s="27" t="s">
        <v>270</v>
      </c>
      <c r="C206" s="28">
        <v>96</v>
      </c>
      <c r="D206" s="28">
        <v>84</v>
      </c>
      <c r="E206" s="28">
        <v>76</v>
      </c>
      <c r="F206" s="28">
        <v>75</v>
      </c>
      <c r="G206" s="28">
        <v>75</v>
      </c>
      <c r="H206" s="28">
        <v>79</v>
      </c>
      <c r="I206" s="28">
        <v>75</v>
      </c>
      <c r="J206" s="28">
        <v>74</v>
      </c>
      <c r="K206" s="28">
        <v>67</v>
      </c>
      <c r="L206" s="28">
        <v>0</v>
      </c>
      <c r="M206" s="28">
        <v>0</v>
      </c>
      <c r="N206" s="28">
        <v>0</v>
      </c>
      <c r="O206" s="28">
        <v>0</v>
      </c>
      <c r="P206" s="29">
        <f t="shared" si="4"/>
        <v>701</v>
      </c>
      <c r="R206" s="19"/>
    </row>
    <row r="207" spans="1:18" x14ac:dyDescent="0.2">
      <c r="A207" s="27" t="s">
        <v>271</v>
      </c>
      <c r="B207" s="27" t="s">
        <v>610</v>
      </c>
      <c r="C207" s="28">
        <v>16</v>
      </c>
      <c r="D207" s="28">
        <v>16</v>
      </c>
      <c r="E207" s="28">
        <v>12</v>
      </c>
      <c r="F207" s="28">
        <v>17</v>
      </c>
      <c r="G207" s="28">
        <v>16</v>
      </c>
      <c r="H207" s="28">
        <v>8</v>
      </c>
      <c r="I207" s="28">
        <v>15</v>
      </c>
      <c r="J207" s="28">
        <v>12</v>
      </c>
      <c r="K207" s="28">
        <v>12</v>
      </c>
      <c r="L207" s="28">
        <v>0</v>
      </c>
      <c r="M207" s="28">
        <v>0</v>
      </c>
      <c r="N207" s="28">
        <v>0</v>
      </c>
      <c r="O207" s="28">
        <v>0</v>
      </c>
      <c r="P207" s="29">
        <f t="shared" si="4"/>
        <v>124</v>
      </c>
      <c r="R207" s="19"/>
    </row>
    <row r="208" spans="1:18" x14ac:dyDescent="0.2">
      <c r="A208" s="27" t="s">
        <v>273</v>
      </c>
      <c r="B208" s="27" t="s">
        <v>274</v>
      </c>
      <c r="C208" s="28">
        <v>110</v>
      </c>
      <c r="D208" s="28">
        <v>116</v>
      </c>
      <c r="E208" s="28">
        <v>121</v>
      </c>
      <c r="F208" s="28">
        <v>121</v>
      </c>
      <c r="G208" s="28">
        <v>126</v>
      </c>
      <c r="H208" s="28">
        <v>136</v>
      </c>
      <c r="I208" s="28">
        <v>165</v>
      </c>
      <c r="J208" s="28">
        <v>165</v>
      </c>
      <c r="K208" s="28">
        <v>165</v>
      </c>
      <c r="L208" s="28">
        <v>169</v>
      </c>
      <c r="M208" s="28">
        <v>168</v>
      </c>
      <c r="N208" s="28">
        <v>164</v>
      </c>
      <c r="O208" s="28">
        <v>164</v>
      </c>
      <c r="P208" s="29">
        <f t="shared" si="4"/>
        <v>1890</v>
      </c>
      <c r="R208" s="19"/>
    </row>
    <row r="209" spans="1:18" x14ac:dyDescent="0.2">
      <c r="A209" s="27" t="s">
        <v>275</v>
      </c>
      <c r="B209" s="27" t="s">
        <v>276</v>
      </c>
      <c r="C209" s="28">
        <v>115</v>
      </c>
      <c r="D209" s="28">
        <v>108</v>
      </c>
      <c r="E209" s="28">
        <v>138</v>
      </c>
      <c r="F209" s="28">
        <v>133</v>
      </c>
      <c r="G209" s="28">
        <v>173</v>
      </c>
      <c r="H209" s="28">
        <v>170</v>
      </c>
      <c r="I209" s="28">
        <v>148</v>
      </c>
      <c r="J209" s="28">
        <v>148</v>
      </c>
      <c r="K209" s="28">
        <v>173</v>
      </c>
      <c r="L209" s="28">
        <v>170</v>
      </c>
      <c r="M209" s="28">
        <v>121</v>
      </c>
      <c r="N209" s="28">
        <v>95</v>
      </c>
      <c r="O209" s="28">
        <v>108</v>
      </c>
      <c r="P209" s="29">
        <f t="shared" si="4"/>
        <v>1800</v>
      </c>
      <c r="R209" s="19"/>
    </row>
    <row r="210" spans="1:18" x14ac:dyDescent="0.2">
      <c r="A210" s="27" t="s">
        <v>558</v>
      </c>
      <c r="B210" s="27" t="s">
        <v>559</v>
      </c>
      <c r="C210" s="28">
        <v>102</v>
      </c>
      <c r="D210" s="28">
        <v>92</v>
      </c>
      <c r="E210" s="28">
        <v>101</v>
      </c>
      <c r="F210" s="28">
        <v>103</v>
      </c>
      <c r="G210" s="28">
        <v>76</v>
      </c>
      <c r="H210" s="28">
        <v>76</v>
      </c>
      <c r="I210" s="28">
        <v>89</v>
      </c>
      <c r="J210" s="28">
        <v>98</v>
      </c>
      <c r="K210" s="28">
        <v>53</v>
      </c>
      <c r="L210" s="28">
        <v>0</v>
      </c>
      <c r="M210" s="28">
        <v>0</v>
      </c>
      <c r="N210" s="28">
        <v>0</v>
      </c>
      <c r="O210" s="28">
        <v>0</v>
      </c>
      <c r="P210" s="29">
        <f t="shared" si="4"/>
        <v>790</v>
      </c>
      <c r="R210" s="19"/>
    </row>
    <row r="211" spans="1:18" x14ac:dyDescent="0.2">
      <c r="A211" s="27" t="s">
        <v>277</v>
      </c>
      <c r="B211" s="27" t="s">
        <v>278</v>
      </c>
      <c r="C211" s="28">
        <v>27</v>
      </c>
      <c r="D211" s="28">
        <v>26</v>
      </c>
      <c r="E211" s="28">
        <v>28</v>
      </c>
      <c r="F211" s="28">
        <v>25</v>
      </c>
      <c r="G211" s="28">
        <v>29</v>
      </c>
      <c r="H211" s="28">
        <v>22</v>
      </c>
      <c r="I211" s="28">
        <v>21</v>
      </c>
      <c r="J211" s="28">
        <v>21</v>
      </c>
      <c r="K211" s="28">
        <v>20</v>
      </c>
      <c r="L211" s="28">
        <v>16</v>
      </c>
      <c r="M211" s="28">
        <v>15</v>
      </c>
      <c r="N211" s="28">
        <v>0</v>
      </c>
      <c r="O211" s="28">
        <v>0</v>
      </c>
      <c r="P211" s="29">
        <f t="shared" si="4"/>
        <v>250</v>
      </c>
      <c r="R211" s="19"/>
    </row>
    <row r="212" spans="1:18" x14ac:dyDescent="0.2">
      <c r="A212" s="27" t="s">
        <v>279</v>
      </c>
      <c r="B212" s="27" t="s">
        <v>280</v>
      </c>
      <c r="C212" s="28">
        <v>85</v>
      </c>
      <c r="D212" s="28">
        <v>83</v>
      </c>
      <c r="E212" s="28">
        <v>83</v>
      </c>
      <c r="F212" s="28">
        <v>81</v>
      </c>
      <c r="G212" s="28">
        <v>86</v>
      </c>
      <c r="H212" s="28">
        <v>83</v>
      </c>
      <c r="I212" s="28">
        <v>105</v>
      </c>
      <c r="J212" s="28">
        <v>83</v>
      </c>
      <c r="K212" s="28">
        <v>83</v>
      </c>
      <c r="L212" s="28">
        <v>87</v>
      </c>
      <c r="M212" s="28">
        <v>81</v>
      </c>
      <c r="N212" s="28">
        <v>61</v>
      </c>
      <c r="O212" s="28">
        <v>49</v>
      </c>
      <c r="P212" s="29">
        <f t="shared" si="4"/>
        <v>1050</v>
      </c>
      <c r="R212" s="19"/>
    </row>
    <row r="213" spans="1:18" x14ac:dyDescent="0.2">
      <c r="A213" s="27" t="s">
        <v>676</v>
      </c>
      <c r="B213" s="27" t="s">
        <v>677</v>
      </c>
      <c r="C213" s="28">
        <v>105</v>
      </c>
      <c r="D213" s="28">
        <v>115</v>
      </c>
      <c r="E213" s="28">
        <v>100</v>
      </c>
      <c r="F213" s="28">
        <v>100</v>
      </c>
      <c r="G213" s="28">
        <v>100</v>
      </c>
      <c r="H213" s="28">
        <v>101</v>
      </c>
      <c r="I213" s="28">
        <v>102</v>
      </c>
      <c r="J213" s="28">
        <v>97</v>
      </c>
      <c r="K213" s="28">
        <v>33</v>
      </c>
      <c r="L213" s="28">
        <v>0</v>
      </c>
      <c r="M213" s="28">
        <v>0</v>
      </c>
      <c r="N213" s="28">
        <v>0</v>
      </c>
      <c r="O213" s="28">
        <v>0</v>
      </c>
      <c r="P213" s="29">
        <f t="shared" si="4"/>
        <v>853</v>
      </c>
      <c r="R213" s="19"/>
    </row>
    <row r="214" spans="1:18" x14ac:dyDescent="0.2">
      <c r="A214" s="27" t="s">
        <v>678</v>
      </c>
      <c r="B214" s="27" t="s">
        <v>679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104</v>
      </c>
      <c r="J214" s="28">
        <v>107</v>
      </c>
      <c r="K214" s="28">
        <v>104</v>
      </c>
      <c r="L214" s="28">
        <v>69</v>
      </c>
      <c r="M214" s="28">
        <v>0</v>
      </c>
      <c r="N214" s="28">
        <v>0</v>
      </c>
      <c r="O214" s="28">
        <v>0</v>
      </c>
      <c r="P214" s="29">
        <f t="shared" si="4"/>
        <v>384</v>
      </c>
      <c r="R214" s="19"/>
    </row>
    <row r="215" spans="1:18" x14ac:dyDescent="0.2">
      <c r="A215" s="27" t="s">
        <v>281</v>
      </c>
      <c r="B215" s="27" t="s">
        <v>282</v>
      </c>
      <c r="C215" s="28">
        <v>19</v>
      </c>
      <c r="D215" s="28">
        <v>22</v>
      </c>
      <c r="E215" s="28">
        <v>14</v>
      </c>
      <c r="F215" s="28">
        <v>20</v>
      </c>
      <c r="G215" s="28">
        <v>20</v>
      </c>
      <c r="H215" s="28">
        <v>16</v>
      </c>
      <c r="I215" s="28">
        <v>28</v>
      </c>
      <c r="J215" s="28">
        <v>15</v>
      </c>
      <c r="K215" s="28">
        <v>26</v>
      </c>
      <c r="L215" s="28">
        <v>0</v>
      </c>
      <c r="M215" s="28">
        <v>0</v>
      </c>
      <c r="N215" s="28">
        <v>0</v>
      </c>
      <c r="O215" s="28">
        <v>0</v>
      </c>
      <c r="P215" s="29">
        <f t="shared" si="4"/>
        <v>180</v>
      </c>
      <c r="R215" s="19"/>
    </row>
    <row r="216" spans="1:18" x14ac:dyDescent="0.2">
      <c r="A216" s="27" t="s">
        <v>283</v>
      </c>
      <c r="B216" s="27" t="s">
        <v>284</v>
      </c>
      <c r="C216" s="28">
        <v>142</v>
      </c>
      <c r="D216" s="28">
        <v>158</v>
      </c>
      <c r="E216" s="28">
        <v>157</v>
      </c>
      <c r="F216" s="28">
        <v>158</v>
      </c>
      <c r="G216" s="28">
        <v>161</v>
      </c>
      <c r="H216" s="28">
        <v>164</v>
      </c>
      <c r="I216" s="28">
        <v>220</v>
      </c>
      <c r="J216" s="28">
        <v>229</v>
      </c>
      <c r="K216" s="28">
        <v>230</v>
      </c>
      <c r="L216" s="28">
        <v>182</v>
      </c>
      <c r="M216" s="28">
        <v>172</v>
      </c>
      <c r="N216" s="28">
        <v>173</v>
      </c>
      <c r="O216" s="28">
        <v>154</v>
      </c>
      <c r="P216" s="29">
        <f t="shared" si="4"/>
        <v>2300</v>
      </c>
      <c r="R216" s="19"/>
    </row>
    <row r="217" spans="1:18" x14ac:dyDescent="0.2">
      <c r="A217" s="27" t="s">
        <v>680</v>
      </c>
      <c r="B217" s="27" t="s">
        <v>681</v>
      </c>
      <c r="C217" s="28">
        <v>45</v>
      </c>
      <c r="D217" s="28">
        <v>12</v>
      </c>
      <c r="E217" s="28">
        <v>15</v>
      </c>
      <c r="F217" s="28">
        <v>18</v>
      </c>
      <c r="G217" s="28">
        <v>18</v>
      </c>
      <c r="H217" s="28">
        <v>18</v>
      </c>
      <c r="I217" s="28">
        <v>13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9">
        <f t="shared" si="4"/>
        <v>139</v>
      </c>
      <c r="R217" s="19"/>
    </row>
    <row r="218" spans="1:18" x14ac:dyDescent="0.2">
      <c r="A218" s="27" t="s">
        <v>285</v>
      </c>
      <c r="B218" s="27" t="s">
        <v>286</v>
      </c>
      <c r="C218" s="28">
        <v>0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69</v>
      </c>
      <c r="J218" s="28">
        <v>61</v>
      </c>
      <c r="K218" s="28">
        <v>69</v>
      </c>
      <c r="L218" s="28">
        <v>59</v>
      </c>
      <c r="M218" s="28">
        <v>56</v>
      </c>
      <c r="N218" s="28">
        <v>56</v>
      </c>
      <c r="O218" s="28">
        <v>50</v>
      </c>
      <c r="P218" s="29">
        <f t="shared" si="4"/>
        <v>420</v>
      </c>
      <c r="R218" s="19"/>
    </row>
    <row r="219" spans="1:18" x14ac:dyDescent="0.2">
      <c r="A219" s="27" t="s">
        <v>287</v>
      </c>
      <c r="B219" s="27" t="s">
        <v>288</v>
      </c>
      <c r="C219" s="28">
        <v>124</v>
      </c>
      <c r="D219" s="28">
        <v>138</v>
      </c>
      <c r="E219" s="28">
        <v>150</v>
      </c>
      <c r="F219" s="28">
        <v>160</v>
      </c>
      <c r="G219" s="28">
        <v>150</v>
      </c>
      <c r="H219" s="28">
        <v>151</v>
      </c>
      <c r="I219" s="28">
        <v>215</v>
      </c>
      <c r="J219" s="28">
        <v>196</v>
      </c>
      <c r="K219" s="28">
        <v>176</v>
      </c>
      <c r="L219" s="28">
        <v>117</v>
      </c>
      <c r="M219" s="28">
        <v>81</v>
      </c>
      <c r="N219" s="28">
        <v>72</v>
      </c>
      <c r="O219" s="28">
        <v>61</v>
      </c>
      <c r="P219" s="29">
        <f t="shared" si="4"/>
        <v>1791</v>
      </c>
      <c r="R219" s="19"/>
    </row>
    <row r="220" spans="1:18" x14ac:dyDescent="0.2">
      <c r="A220" s="27" t="s">
        <v>289</v>
      </c>
      <c r="B220" s="27" t="s">
        <v>290</v>
      </c>
      <c r="C220" s="28">
        <v>106</v>
      </c>
      <c r="D220" s="28">
        <v>106</v>
      </c>
      <c r="E220" s="28">
        <v>106</v>
      </c>
      <c r="F220" s="28">
        <v>106</v>
      </c>
      <c r="G220" s="28">
        <v>106</v>
      </c>
      <c r="H220" s="28">
        <v>212</v>
      </c>
      <c r="I220" s="28">
        <v>211</v>
      </c>
      <c r="J220" s="28">
        <v>211</v>
      </c>
      <c r="K220" s="28">
        <v>210</v>
      </c>
      <c r="L220" s="28">
        <v>223</v>
      </c>
      <c r="M220" s="28">
        <v>216</v>
      </c>
      <c r="N220" s="28">
        <v>204</v>
      </c>
      <c r="O220" s="28">
        <v>203</v>
      </c>
      <c r="P220" s="29">
        <f t="shared" si="4"/>
        <v>2220</v>
      </c>
      <c r="R220" s="19"/>
    </row>
    <row r="221" spans="1:18" x14ac:dyDescent="0.2">
      <c r="A221" s="27" t="s">
        <v>291</v>
      </c>
      <c r="B221" s="27" t="s">
        <v>613</v>
      </c>
      <c r="C221" s="28">
        <v>43</v>
      </c>
      <c r="D221" s="28">
        <v>43</v>
      </c>
      <c r="E221" s="28">
        <v>47</v>
      </c>
      <c r="F221" s="28">
        <v>51</v>
      </c>
      <c r="G221" s="28">
        <v>52</v>
      </c>
      <c r="H221" s="28">
        <v>52</v>
      </c>
      <c r="I221" s="28">
        <v>52</v>
      </c>
      <c r="J221" s="28">
        <v>52</v>
      </c>
      <c r="K221" s="28">
        <v>48</v>
      </c>
      <c r="L221" s="28">
        <v>0</v>
      </c>
      <c r="M221" s="28">
        <v>0</v>
      </c>
      <c r="N221" s="28">
        <v>0</v>
      </c>
      <c r="O221" s="28">
        <v>0</v>
      </c>
      <c r="P221" s="29">
        <f t="shared" si="4"/>
        <v>440</v>
      </c>
      <c r="R221" s="19"/>
    </row>
    <row r="222" spans="1:18" x14ac:dyDescent="0.2">
      <c r="A222" s="27" t="s">
        <v>293</v>
      </c>
      <c r="B222" s="27" t="s">
        <v>682</v>
      </c>
      <c r="C222" s="28">
        <v>101</v>
      </c>
      <c r="D222" s="28">
        <v>103</v>
      </c>
      <c r="E222" s="28">
        <v>101</v>
      </c>
      <c r="F222" s="28">
        <v>104</v>
      </c>
      <c r="G222" s="28">
        <v>101</v>
      </c>
      <c r="H222" s="28">
        <v>102</v>
      </c>
      <c r="I222" s="28">
        <v>101</v>
      </c>
      <c r="J222" s="28">
        <v>101</v>
      </c>
      <c r="K222" s="28">
        <v>97</v>
      </c>
      <c r="L222" s="28">
        <v>174</v>
      </c>
      <c r="M222" s="28">
        <v>125</v>
      </c>
      <c r="N222" s="28">
        <v>146</v>
      </c>
      <c r="O222" s="28">
        <v>120</v>
      </c>
      <c r="P222" s="29">
        <f t="shared" si="4"/>
        <v>1476</v>
      </c>
      <c r="R222" s="19"/>
    </row>
    <row r="223" spans="1:18" x14ac:dyDescent="0.2">
      <c r="A223" s="27" t="s">
        <v>295</v>
      </c>
      <c r="B223" s="27" t="s">
        <v>296</v>
      </c>
      <c r="C223" s="28">
        <v>103</v>
      </c>
      <c r="D223" s="28">
        <v>107</v>
      </c>
      <c r="E223" s="28">
        <v>105</v>
      </c>
      <c r="F223" s="28">
        <v>112</v>
      </c>
      <c r="G223" s="28">
        <v>113</v>
      </c>
      <c r="H223" s="28">
        <v>117</v>
      </c>
      <c r="I223" s="28">
        <v>121</v>
      </c>
      <c r="J223" s="28">
        <v>122</v>
      </c>
      <c r="K223" s="28">
        <v>140</v>
      </c>
      <c r="L223" s="28">
        <v>153</v>
      </c>
      <c r="M223" s="28">
        <v>155</v>
      </c>
      <c r="N223" s="28">
        <v>146</v>
      </c>
      <c r="O223" s="28">
        <v>151</v>
      </c>
      <c r="P223" s="29">
        <f t="shared" si="4"/>
        <v>1645</v>
      </c>
      <c r="R223" s="19"/>
    </row>
    <row r="224" spans="1:18" x14ac:dyDescent="0.2">
      <c r="A224" s="27" t="s">
        <v>297</v>
      </c>
      <c r="B224" s="27" t="s">
        <v>298</v>
      </c>
      <c r="C224" s="28">
        <v>105</v>
      </c>
      <c r="D224" s="28">
        <v>105</v>
      </c>
      <c r="E224" s="28">
        <v>84</v>
      </c>
      <c r="F224" s="28">
        <v>84</v>
      </c>
      <c r="G224" s="28">
        <v>84</v>
      </c>
      <c r="H224" s="28">
        <v>84</v>
      </c>
      <c r="I224" s="28">
        <v>79</v>
      </c>
      <c r="J224" s="28">
        <v>77</v>
      </c>
      <c r="K224" s="28">
        <v>78</v>
      </c>
      <c r="L224" s="28">
        <v>0</v>
      </c>
      <c r="M224" s="28">
        <v>0</v>
      </c>
      <c r="N224" s="28">
        <v>0</v>
      </c>
      <c r="O224" s="28">
        <v>0</v>
      </c>
      <c r="P224" s="29">
        <f t="shared" si="4"/>
        <v>780</v>
      </c>
      <c r="R224" s="19"/>
    </row>
    <row r="225" spans="1:18" x14ac:dyDescent="0.2">
      <c r="A225" s="27" t="s">
        <v>299</v>
      </c>
      <c r="B225" s="27" t="s">
        <v>614</v>
      </c>
      <c r="C225" s="28">
        <v>0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40</v>
      </c>
      <c r="J225" s="28">
        <v>48</v>
      </c>
      <c r="K225" s="28">
        <v>50</v>
      </c>
      <c r="L225" s="28">
        <v>51</v>
      </c>
      <c r="M225" s="28">
        <v>51</v>
      </c>
      <c r="N225" s="28">
        <v>49</v>
      </c>
      <c r="O225" s="28">
        <v>40</v>
      </c>
      <c r="P225" s="29">
        <f t="shared" si="4"/>
        <v>329</v>
      </c>
      <c r="R225" s="19"/>
    </row>
    <row r="226" spans="1:18" x14ac:dyDescent="0.2">
      <c r="A226" s="27" t="s">
        <v>301</v>
      </c>
      <c r="B226" s="27" t="s">
        <v>615</v>
      </c>
      <c r="C226" s="28">
        <v>119</v>
      </c>
      <c r="D226" s="28">
        <v>100</v>
      </c>
      <c r="E226" s="28">
        <v>139</v>
      </c>
      <c r="F226" s="28">
        <v>118</v>
      </c>
      <c r="G226" s="28">
        <v>68</v>
      </c>
      <c r="H226" s="28">
        <v>70</v>
      </c>
      <c r="I226" s="28">
        <v>114</v>
      </c>
      <c r="J226" s="28">
        <v>124</v>
      </c>
      <c r="K226" s="28">
        <v>98</v>
      </c>
      <c r="L226" s="28">
        <v>0</v>
      </c>
      <c r="M226" s="28">
        <v>0</v>
      </c>
      <c r="N226" s="28">
        <v>0</v>
      </c>
      <c r="O226" s="28">
        <v>0</v>
      </c>
      <c r="P226" s="29">
        <f t="shared" si="4"/>
        <v>950</v>
      </c>
      <c r="R226" s="19"/>
    </row>
    <row r="227" spans="1:18" x14ac:dyDescent="0.2">
      <c r="A227" s="27" t="s">
        <v>303</v>
      </c>
      <c r="B227" s="27" t="s">
        <v>304</v>
      </c>
      <c r="C227" s="28">
        <v>107</v>
      </c>
      <c r="D227" s="28">
        <v>104</v>
      </c>
      <c r="E227" s="28">
        <v>105</v>
      </c>
      <c r="F227" s="28">
        <v>114</v>
      </c>
      <c r="G227" s="28">
        <v>115</v>
      </c>
      <c r="H227" s="28">
        <v>121</v>
      </c>
      <c r="I227" s="28">
        <v>120</v>
      </c>
      <c r="J227" s="28">
        <v>128</v>
      </c>
      <c r="K227" s="28">
        <v>126</v>
      </c>
      <c r="L227" s="28">
        <v>147</v>
      </c>
      <c r="M227" s="28">
        <v>126</v>
      </c>
      <c r="N227" s="28">
        <v>0</v>
      </c>
      <c r="O227" s="28">
        <v>0</v>
      </c>
      <c r="P227" s="29">
        <f t="shared" si="4"/>
        <v>1313</v>
      </c>
      <c r="R227" s="19"/>
    </row>
    <row r="228" spans="1:18" x14ac:dyDescent="0.2">
      <c r="A228" s="27" t="s">
        <v>305</v>
      </c>
      <c r="B228" s="27" t="s">
        <v>306</v>
      </c>
      <c r="C228" s="28">
        <v>20</v>
      </c>
      <c r="D228" s="28">
        <v>29</v>
      </c>
      <c r="E228" s="28">
        <v>24</v>
      </c>
      <c r="F228" s="28">
        <v>20</v>
      </c>
      <c r="G228" s="28">
        <v>24</v>
      </c>
      <c r="H228" s="28">
        <v>20</v>
      </c>
      <c r="I228" s="28">
        <v>26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9">
        <f t="shared" si="4"/>
        <v>163</v>
      </c>
      <c r="R228" s="19"/>
    </row>
    <row r="229" spans="1:18" x14ac:dyDescent="0.2">
      <c r="A229" s="27" t="s">
        <v>307</v>
      </c>
      <c r="B229" s="27" t="s">
        <v>308</v>
      </c>
      <c r="C229" s="28">
        <v>20</v>
      </c>
      <c r="D229" s="28">
        <v>11</v>
      </c>
      <c r="E229" s="28">
        <v>21</v>
      </c>
      <c r="F229" s="28">
        <v>13</v>
      </c>
      <c r="G229" s="28">
        <v>13</v>
      </c>
      <c r="H229" s="28">
        <v>20</v>
      </c>
      <c r="I229" s="28">
        <v>6</v>
      </c>
      <c r="J229" s="28">
        <v>15</v>
      </c>
      <c r="K229" s="28">
        <v>13</v>
      </c>
      <c r="L229" s="28">
        <v>0</v>
      </c>
      <c r="M229" s="28">
        <v>0</v>
      </c>
      <c r="N229" s="28">
        <v>0</v>
      </c>
      <c r="O229" s="28">
        <v>0</v>
      </c>
      <c r="P229" s="29">
        <f t="shared" si="4"/>
        <v>132</v>
      </c>
      <c r="R229" s="19"/>
    </row>
    <row r="230" spans="1:18" x14ac:dyDescent="0.2">
      <c r="A230" s="27" t="s">
        <v>309</v>
      </c>
      <c r="B230" s="27" t="s">
        <v>616</v>
      </c>
      <c r="C230" s="28">
        <v>45</v>
      </c>
      <c r="D230" s="28">
        <v>27</v>
      </c>
      <c r="E230" s="28">
        <v>49</v>
      </c>
      <c r="F230" s="28">
        <v>38</v>
      </c>
      <c r="G230" s="28">
        <v>47</v>
      </c>
      <c r="H230" s="28">
        <v>61</v>
      </c>
      <c r="I230" s="28">
        <v>56</v>
      </c>
      <c r="J230" s="28">
        <v>35</v>
      </c>
      <c r="K230" s="28">
        <v>41</v>
      </c>
      <c r="L230" s="28">
        <v>26</v>
      </c>
      <c r="M230" s="28">
        <v>0</v>
      </c>
      <c r="N230" s="28">
        <v>0</v>
      </c>
      <c r="O230" s="28">
        <v>0</v>
      </c>
      <c r="P230" s="29">
        <f t="shared" si="4"/>
        <v>425</v>
      </c>
      <c r="R230" s="19"/>
    </row>
    <row r="231" spans="1:18" x14ac:dyDescent="0.2">
      <c r="A231" s="27" t="s">
        <v>311</v>
      </c>
      <c r="B231" s="27" t="s">
        <v>312</v>
      </c>
      <c r="C231" s="28">
        <v>92</v>
      </c>
      <c r="D231" s="28">
        <v>111</v>
      </c>
      <c r="E231" s="28">
        <v>128</v>
      </c>
      <c r="F231" s="28">
        <v>144</v>
      </c>
      <c r="G231" s="28">
        <v>140</v>
      </c>
      <c r="H231" s="28">
        <v>155</v>
      </c>
      <c r="I231" s="28">
        <v>159</v>
      </c>
      <c r="J231" s="28">
        <v>168</v>
      </c>
      <c r="K231" s="28">
        <v>163</v>
      </c>
      <c r="L231" s="28">
        <v>155</v>
      </c>
      <c r="M231" s="28">
        <v>142</v>
      </c>
      <c r="N231" s="28">
        <v>87</v>
      </c>
      <c r="O231" s="28">
        <v>56</v>
      </c>
      <c r="P231" s="29">
        <f t="shared" si="4"/>
        <v>1700</v>
      </c>
      <c r="R231" s="19"/>
    </row>
    <row r="232" spans="1:18" x14ac:dyDescent="0.2">
      <c r="A232" s="27" t="s">
        <v>313</v>
      </c>
      <c r="B232" s="27" t="s">
        <v>617</v>
      </c>
      <c r="C232" s="28">
        <v>0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39</v>
      </c>
      <c r="M232" s="28">
        <v>97</v>
      </c>
      <c r="N232" s="28">
        <v>101</v>
      </c>
      <c r="O232" s="28">
        <v>88</v>
      </c>
      <c r="P232" s="29">
        <f t="shared" si="4"/>
        <v>325</v>
      </c>
      <c r="R232" s="19"/>
    </row>
    <row r="233" spans="1:18" x14ac:dyDescent="0.2">
      <c r="A233" s="27" t="s">
        <v>315</v>
      </c>
      <c r="B233" s="27" t="s">
        <v>316</v>
      </c>
      <c r="C233" s="28">
        <v>56</v>
      </c>
      <c r="D233" s="28">
        <v>48</v>
      </c>
      <c r="E233" s="28">
        <v>60</v>
      </c>
      <c r="F233" s="28">
        <v>56</v>
      </c>
      <c r="G233" s="28">
        <v>54</v>
      </c>
      <c r="H233" s="28">
        <v>54</v>
      </c>
      <c r="I233" s="28">
        <v>44</v>
      </c>
      <c r="J233" s="28">
        <v>36</v>
      </c>
      <c r="K233" s="28">
        <v>22</v>
      </c>
      <c r="L233" s="28">
        <v>0</v>
      </c>
      <c r="M233" s="28">
        <v>0</v>
      </c>
      <c r="N233" s="28">
        <v>0</v>
      </c>
      <c r="O233" s="28">
        <v>0</v>
      </c>
      <c r="P233" s="29">
        <f t="shared" si="4"/>
        <v>430</v>
      </c>
      <c r="R233" s="19"/>
    </row>
    <row r="234" spans="1:18" x14ac:dyDescent="0.2">
      <c r="A234" s="27" t="s">
        <v>317</v>
      </c>
      <c r="B234" s="27" t="s">
        <v>683</v>
      </c>
      <c r="C234" s="28">
        <v>39</v>
      </c>
      <c r="D234" s="28">
        <v>24</v>
      </c>
      <c r="E234" s="28">
        <v>17</v>
      </c>
      <c r="F234" s="28">
        <v>22</v>
      </c>
      <c r="G234" s="28">
        <v>22</v>
      </c>
      <c r="H234" s="28">
        <v>19</v>
      </c>
      <c r="I234" s="28">
        <v>19</v>
      </c>
      <c r="J234" s="28">
        <v>12</v>
      </c>
      <c r="K234" s="28">
        <v>14</v>
      </c>
      <c r="L234" s="28">
        <v>0</v>
      </c>
      <c r="M234" s="28">
        <v>0</v>
      </c>
      <c r="N234" s="28">
        <v>0</v>
      </c>
      <c r="O234" s="28">
        <v>0</v>
      </c>
      <c r="P234" s="29">
        <f t="shared" si="4"/>
        <v>188</v>
      </c>
      <c r="R234" s="19"/>
    </row>
    <row r="235" spans="1:18" x14ac:dyDescent="0.2">
      <c r="A235" s="27" t="s">
        <v>318</v>
      </c>
      <c r="B235" s="27" t="s">
        <v>319</v>
      </c>
      <c r="C235" s="28">
        <v>44</v>
      </c>
      <c r="D235" s="28">
        <v>28</v>
      </c>
      <c r="E235" s="28">
        <v>42</v>
      </c>
      <c r="F235" s="28">
        <v>26</v>
      </c>
      <c r="G235" s="28">
        <v>38</v>
      </c>
      <c r="H235" s="28">
        <v>49</v>
      </c>
      <c r="I235" s="28">
        <v>29</v>
      </c>
      <c r="J235" s="28">
        <v>24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9">
        <f t="shared" si="4"/>
        <v>280</v>
      </c>
      <c r="R235" s="19"/>
    </row>
    <row r="236" spans="1:18" x14ac:dyDescent="0.2">
      <c r="A236" s="27" t="s">
        <v>560</v>
      </c>
      <c r="B236" s="27" t="s">
        <v>618</v>
      </c>
      <c r="C236" s="28">
        <v>0</v>
      </c>
      <c r="D236" s="28">
        <v>0</v>
      </c>
      <c r="E236" s="28">
        <v>0</v>
      </c>
      <c r="F236" s="28">
        <v>0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60</v>
      </c>
      <c r="M236" s="28">
        <v>93</v>
      </c>
      <c r="N236" s="28">
        <v>87</v>
      </c>
      <c r="O236" s="28">
        <v>42</v>
      </c>
      <c r="P236" s="29">
        <f t="shared" si="4"/>
        <v>282</v>
      </c>
      <c r="R236" s="19"/>
    </row>
    <row r="237" spans="1:18" x14ac:dyDescent="0.2">
      <c r="A237" s="27" t="s">
        <v>562</v>
      </c>
      <c r="B237" s="27" t="s">
        <v>563</v>
      </c>
      <c r="C237" s="28">
        <v>74</v>
      </c>
      <c r="D237" s="28">
        <v>79</v>
      </c>
      <c r="E237" s="28">
        <v>87</v>
      </c>
      <c r="F237" s="28">
        <v>88</v>
      </c>
      <c r="G237" s="28">
        <v>88</v>
      </c>
      <c r="H237" s="28">
        <v>84</v>
      </c>
      <c r="I237" s="28">
        <v>73</v>
      </c>
      <c r="J237" s="28">
        <v>103</v>
      </c>
      <c r="K237" s="28">
        <v>109</v>
      </c>
      <c r="L237" s="28">
        <v>0</v>
      </c>
      <c r="M237" s="28">
        <v>0</v>
      </c>
      <c r="N237" s="28">
        <v>0</v>
      </c>
      <c r="O237" s="28">
        <v>0</v>
      </c>
      <c r="P237" s="29">
        <f t="shared" si="4"/>
        <v>785</v>
      </c>
      <c r="R237" s="19"/>
    </row>
    <row r="238" spans="1:18" x14ac:dyDescent="0.2">
      <c r="A238" s="27" t="s">
        <v>564</v>
      </c>
      <c r="B238" s="27" t="s">
        <v>565</v>
      </c>
      <c r="C238" s="28">
        <v>131</v>
      </c>
      <c r="D238" s="28">
        <v>114</v>
      </c>
      <c r="E238" s="28">
        <v>108</v>
      </c>
      <c r="F238" s="28">
        <v>94</v>
      </c>
      <c r="G238" s="28">
        <v>86</v>
      </c>
      <c r="H238" s="28">
        <v>74</v>
      </c>
      <c r="I238" s="28">
        <v>82</v>
      </c>
      <c r="J238" s="28">
        <v>59</v>
      </c>
      <c r="K238" s="28">
        <v>44</v>
      </c>
      <c r="L238" s="28">
        <v>28</v>
      </c>
      <c r="M238" s="28">
        <v>0</v>
      </c>
      <c r="N238" s="28">
        <v>0</v>
      </c>
      <c r="O238" s="28">
        <v>0</v>
      </c>
      <c r="P238" s="29">
        <f t="shared" si="4"/>
        <v>820</v>
      </c>
      <c r="R238" s="19"/>
    </row>
    <row r="239" spans="1:18" x14ac:dyDescent="0.2">
      <c r="A239" s="27" t="s">
        <v>566</v>
      </c>
      <c r="B239" s="27" t="s">
        <v>684</v>
      </c>
      <c r="C239" s="28">
        <v>26</v>
      </c>
      <c r="D239" s="28">
        <v>20</v>
      </c>
      <c r="E239" s="28">
        <v>22</v>
      </c>
      <c r="F239" s="28">
        <v>20</v>
      </c>
      <c r="G239" s="28">
        <v>34</v>
      </c>
      <c r="H239" s="28">
        <v>17</v>
      </c>
      <c r="I239" s="28">
        <v>10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9">
        <f t="shared" si="4"/>
        <v>149</v>
      </c>
      <c r="R239" s="19"/>
    </row>
    <row r="240" spans="1:18" x14ac:dyDescent="0.2">
      <c r="A240" s="27" t="s">
        <v>568</v>
      </c>
      <c r="B240" s="27" t="s">
        <v>569</v>
      </c>
      <c r="C240" s="28">
        <v>120</v>
      </c>
      <c r="D240" s="28">
        <v>117</v>
      </c>
      <c r="E240" s="28">
        <v>139</v>
      </c>
      <c r="F240" s="28">
        <v>112</v>
      </c>
      <c r="G240" s="28">
        <v>112</v>
      </c>
      <c r="H240" s="28">
        <v>112</v>
      </c>
      <c r="I240" s="28">
        <v>100</v>
      </c>
      <c r="J240" s="28">
        <v>107</v>
      </c>
      <c r="K240" s="28">
        <v>81</v>
      </c>
      <c r="L240" s="28">
        <v>0</v>
      </c>
      <c r="M240" s="28">
        <v>0</v>
      </c>
      <c r="N240" s="28">
        <v>0</v>
      </c>
      <c r="O240" s="28">
        <v>0</v>
      </c>
      <c r="P240" s="29">
        <f t="shared" si="4"/>
        <v>1000</v>
      </c>
      <c r="R240" s="19"/>
    </row>
    <row r="241" spans="1:18" x14ac:dyDescent="0.2">
      <c r="A241" s="27" t="s">
        <v>570</v>
      </c>
      <c r="B241" s="27" t="s">
        <v>619</v>
      </c>
      <c r="C241" s="28">
        <v>107</v>
      </c>
      <c r="D241" s="28">
        <v>99</v>
      </c>
      <c r="E241" s="28">
        <v>97</v>
      </c>
      <c r="F241" s="28">
        <v>98</v>
      </c>
      <c r="G241" s="28">
        <v>87</v>
      </c>
      <c r="H241" s="28">
        <v>99</v>
      </c>
      <c r="I241" s="28">
        <v>97</v>
      </c>
      <c r="J241" s="28">
        <v>99</v>
      </c>
      <c r="K241" s="28">
        <v>88</v>
      </c>
      <c r="L241" s="28">
        <v>0</v>
      </c>
      <c r="M241" s="28">
        <v>0</v>
      </c>
      <c r="N241" s="28">
        <v>0</v>
      </c>
      <c r="O241" s="28">
        <v>0</v>
      </c>
      <c r="P241" s="29">
        <f t="shared" si="4"/>
        <v>871</v>
      </c>
      <c r="R241" s="19"/>
    </row>
    <row r="242" spans="1:18" x14ac:dyDescent="0.2">
      <c r="A242" s="27" t="s">
        <v>620</v>
      </c>
      <c r="B242" s="27" t="s">
        <v>621</v>
      </c>
      <c r="C242" s="28">
        <v>60</v>
      </c>
      <c r="D242" s="28">
        <v>70</v>
      </c>
      <c r="E242" s="28">
        <v>62</v>
      </c>
      <c r="F242" s="28">
        <v>29</v>
      </c>
      <c r="G242" s="28">
        <v>19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9">
        <f t="shared" si="4"/>
        <v>240</v>
      </c>
      <c r="R242" s="19"/>
    </row>
    <row r="243" spans="1:18" x14ac:dyDescent="0.2">
      <c r="A243" s="27" t="s">
        <v>622</v>
      </c>
      <c r="B243" s="27" t="s">
        <v>623</v>
      </c>
      <c r="C243" s="28">
        <v>137</v>
      </c>
      <c r="D243" s="28">
        <v>118</v>
      </c>
      <c r="E243" s="28">
        <v>118</v>
      </c>
      <c r="F243" s="28">
        <v>104</v>
      </c>
      <c r="G243" s="28">
        <v>105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9">
        <f t="shared" si="4"/>
        <v>582</v>
      </c>
      <c r="R243" s="19"/>
    </row>
    <row r="244" spans="1:18" x14ac:dyDescent="0.2">
      <c r="A244" s="27" t="s">
        <v>624</v>
      </c>
      <c r="B244" s="27" t="s">
        <v>625</v>
      </c>
      <c r="C244" s="28">
        <v>0</v>
      </c>
      <c r="D244" s="28">
        <v>0</v>
      </c>
      <c r="E244" s="28">
        <v>0</v>
      </c>
      <c r="F244" s="28">
        <v>0</v>
      </c>
      <c r="G244" s="28">
        <v>0</v>
      </c>
      <c r="H244" s="28">
        <v>12</v>
      </c>
      <c r="I244" s="28">
        <v>17</v>
      </c>
      <c r="J244" s="28">
        <v>30</v>
      </c>
      <c r="K244" s="28">
        <v>29</v>
      </c>
      <c r="L244" s="28">
        <v>34</v>
      </c>
      <c r="M244" s="28">
        <v>22</v>
      </c>
      <c r="N244" s="28">
        <v>0</v>
      </c>
      <c r="O244" s="28">
        <v>0</v>
      </c>
      <c r="P244" s="29">
        <f t="shared" si="4"/>
        <v>144</v>
      </c>
      <c r="R244" s="19"/>
    </row>
    <row r="245" spans="1:18" x14ac:dyDescent="0.2">
      <c r="A245" s="27" t="s">
        <v>685</v>
      </c>
      <c r="B245" s="27" t="s">
        <v>686</v>
      </c>
      <c r="C245" s="28">
        <v>73</v>
      </c>
      <c r="D245" s="28">
        <v>36</v>
      </c>
      <c r="E245" s="28">
        <v>41</v>
      </c>
      <c r="F245" s="28">
        <v>37</v>
      </c>
      <c r="G245" s="28">
        <v>38</v>
      </c>
      <c r="H245" s="28">
        <v>22</v>
      </c>
      <c r="I245" s="28">
        <v>34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9">
        <f t="shared" si="4"/>
        <v>281</v>
      </c>
      <c r="R245" s="19"/>
    </row>
    <row r="246" spans="1:18" x14ac:dyDescent="0.2">
      <c r="A246" s="27" t="s">
        <v>687</v>
      </c>
      <c r="B246" s="27" t="s">
        <v>688</v>
      </c>
      <c r="C246" s="28">
        <v>37</v>
      </c>
      <c r="D246" s="28">
        <v>38</v>
      </c>
      <c r="E246" s="28">
        <v>28</v>
      </c>
      <c r="F246" s="28">
        <v>26</v>
      </c>
      <c r="G246" s="28">
        <v>20</v>
      </c>
      <c r="H246" s="28">
        <v>26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9">
        <f t="shared" si="4"/>
        <v>175</v>
      </c>
      <c r="R246" s="19"/>
    </row>
    <row r="247" spans="1:18" x14ac:dyDescent="0.2">
      <c r="A247" s="27" t="s">
        <v>689</v>
      </c>
      <c r="B247" s="27" t="s">
        <v>690</v>
      </c>
      <c r="C247" s="28">
        <v>49</v>
      </c>
      <c r="D247" s="28">
        <v>69</v>
      </c>
      <c r="E247" s="28">
        <v>50</v>
      </c>
      <c r="F247" s="28">
        <v>46</v>
      </c>
      <c r="G247" s="28">
        <v>50</v>
      </c>
      <c r="H247" s="28">
        <v>46</v>
      </c>
      <c r="I247" s="28">
        <v>57</v>
      </c>
      <c r="J247" s="28">
        <v>63</v>
      </c>
      <c r="K247" s="28">
        <v>53</v>
      </c>
      <c r="L247" s="28">
        <v>32</v>
      </c>
      <c r="M247" s="28">
        <v>49</v>
      </c>
      <c r="N247" s="28">
        <v>19</v>
      </c>
      <c r="O247" s="28">
        <v>13</v>
      </c>
      <c r="P247" s="29">
        <f t="shared" si="4"/>
        <v>596</v>
      </c>
      <c r="R247" s="19"/>
    </row>
    <row r="248" spans="1:18" x14ac:dyDescent="0.2">
      <c r="A248" s="27" t="s">
        <v>691</v>
      </c>
      <c r="B248" s="27" t="s">
        <v>692</v>
      </c>
      <c r="C248" s="28">
        <v>89</v>
      </c>
      <c r="D248" s="28">
        <v>53</v>
      </c>
      <c r="E248" s="28">
        <v>49</v>
      </c>
      <c r="F248" s="28">
        <v>58</v>
      </c>
      <c r="G248" s="28">
        <v>60</v>
      </c>
      <c r="H248" s="28">
        <v>45</v>
      </c>
      <c r="I248" s="28">
        <v>94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9">
        <f t="shared" si="4"/>
        <v>448</v>
      </c>
      <c r="R248" s="19"/>
    </row>
    <row r="249" spans="1:18" x14ac:dyDescent="0.2">
      <c r="A249" s="27" t="s">
        <v>693</v>
      </c>
      <c r="B249" s="27" t="s">
        <v>694</v>
      </c>
      <c r="C249" s="28">
        <v>32</v>
      </c>
      <c r="D249" s="28">
        <v>20</v>
      </c>
      <c r="E249" s="28">
        <v>20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9">
        <f t="shared" si="4"/>
        <v>72</v>
      </c>
      <c r="R249" s="19"/>
    </row>
    <row r="250" spans="1:18" x14ac:dyDescent="0.2">
      <c r="A250" s="27" t="s">
        <v>695</v>
      </c>
      <c r="B250" s="27" t="s">
        <v>696</v>
      </c>
      <c r="C250" s="28">
        <v>83</v>
      </c>
      <c r="D250" s="28">
        <v>72</v>
      </c>
      <c r="E250" s="28">
        <v>55</v>
      </c>
      <c r="F250" s="28">
        <v>53</v>
      </c>
      <c r="G250" s="28">
        <v>75</v>
      </c>
      <c r="H250" s="28">
        <v>72</v>
      </c>
      <c r="I250" s="28">
        <v>102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9">
        <f t="shared" si="4"/>
        <v>512</v>
      </c>
      <c r="R250" s="19"/>
    </row>
    <row r="251" spans="1:18" x14ac:dyDescent="0.2">
      <c r="A251" s="27" t="s">
        <v>320</v>
      </c>
      <c r="B251" s="27" t="s">
        <v>321</v>
      </c>
      <c r="C251" s="28">
        <v>114</v>
      </c>
      <c r="D251" s="28">
        <v>94</v>
      </c>
      <c r="E251" s="28">
        <v>84</v>
      </c>
      <c r="F251" s="28">
        <v>71</v>
      </c>
      <c r="G251" s="28">
        <v>67</v>
      </c>
      <c r="H251" s="28">
        <v>35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9">
        <f t="shared" si="4"/>
        <v>465</v>
      </c>
      <c r="R251" s="19"/>
    </row>
    <row r="252" spans="1:18" x14ac:dyDescent="0.2">
      <c r="A252" s="27" t="s">
        <v>322</v>
      </c>
      <c r="B252" s="27" t="s">
        <v>626</v>
      </c>
      <c r="C252" s="28">
        <v>52</v>
      </c>
      <c r="D252" s="28">
        <v>59</v>
      </c>
      <c r="E252" s="28">
        <v>58</v>
      </c>
      <c r="F252" s="28">
        <v>55</v>
      </c>
      <c r="G252" s="28">
        <v>61</v>
      </c>
      <c r="H252" s="28">
        <v>79</v>
      </c>
      <c r="I252" s="28">
        <v>89</v>
      </c>
      <c r="J252" s="28">
        <v>61</v>
      </c>
      <c r="K252" s="28">
        <v>86</v>
      </c>
      <c r="L252" s="28">
        <v>40</v>
      </c>
      <c r="M252" s="28">
        <v>19</v>
      </c>
      <c r="N252" s="28">
        <v>18</v>
      </c>
      <c r="O252" s="28">
        <v>13</v>
      </c>
      <c r="P252" s="29">
        <f t="shared" si="4"/>
        <v>690</v>
      </c>
      <c r="R252" s="19"/>
    </row>
    <row r="253" spans="1:18" x14ac:dyDescent="0.2">
      <c r="A253" s="27" t="s">
        <v>697</v>
      </c>
      <c r="B253" s="27" t="s">
        <v>698</v>
      </c>
      <c r="C253" s="28">
        <v>54</v>
      </c>
      <c r="D253" s="28">
        <v>45</v>
      </c>
      <c r="E253" s="28">
        <v>27</v>
      </c>
      <c r="F253" s="28">
        <v>14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9">
        <f t="shared" si="4"/>
        <v>140</v>
      </c>
      <c r="R253" s="19"/>
    </row>
    <row r="254" spans="1:18" x14ac:dyDescent="0.2">
      <c r="A254" s="27" t="s">
        <v>324</v>
      </c>
      <c r="B254" s="27" t="s">
        <v>325</v>
      </c>
      <c r="C254" s="28">
        <v>103</v>
      </c>
      <c r="D254" s="28">
        <v>114</v>
      </c>
      <c r="E254" s="28">
        <v>103</v>
      </c>
      <c r="F254" s="28">
        <v>94</v>
      </c>
      <c r="G254" s="28">
        <v>110</v>
      </c>
      <c r="H254" s="28">
        <v>111</v>
      </c>
      <c r="I254" s="28">
        <v>110</v>
      </c>
      <c r="J254" s="28">
        <v>101</v>
      </c>
      <c r="K254" s="28">
        <v>120</v>
      </c>
      <c r="L254" s="28">
        <v>91</v>
      </c>
      <c r="M254" s="28">
        <v>72</v>
      </c>
      <c r="N254" s="28">
        <v>79</v>
      </c>
      <c r="O254" s="28">
        <v>75</v>
      </c>
      <c r="P254" s="29">
        <f t="shared" ref="P254:P325" si="5">SUM(C254:O254)</f>
        <v>1283</v>
      </c>
      <c r="R254" s="19"/>
    </row>
    <row r="255" spans="1:18" x14ac:dyDescent="0.2">
      <c r="A255" s="27" t="s">
        <v>326</v>
      </c>
      <c r="B255" s="27" t="s">
        <v>327</v>
      </c>
      <c r="C255" s="28">
        <v>40</v>
      </c>
      <c r="D255" s="28">
        <v>40</v>
      </c>
      <c r="E255" s="28">
        <v>44</v>
      </c>
      <c r="F255" s="28">
        <v>44</v>
      </c>
      <c r="G255" s="28">
        <v>49</v>
      </c>
      <c r="H255" s="28">
        <v>49</v>
      </c>
      <c r="I255" s="28">
        <v>48</v>
      </c>
      <c r="J255" s="28">
        <v>49</v>
      </c>
      <c r="K255" s="28">
        <v>45</v>
      </c>
      <c r="L255" s="28">
        <v>0</v>
      </c>
      <c r="M255" s="28">
        <v>0</v>
      </c>
      <c r="N255" s="28">
        <v>0</v>
      </c>
      <c r="O255" s="28">
        <v>0</v>
      </c>
      <c r="P255" s="29">
        <f t="shared" si="5"/>
        <v>408</v>
      </c>
      <c r="R255" s="19"/>
    </row>
    <row r="256" spans="1:18" x14ac:dyDescent="0.2">
      <c r="A256" s="27" t="s">
        <v>328</v>
      </c>
      <c r="B256" s="27" t="s">
        <v>329</v>
      </c>
      <c r="C256" s="28">
        <v>10</v>
      </c>
      <c r="D256" s="28">
        <v>17</v>
      </c>
      <c r="E256" s="28">
        <v>17</v>
      </c>
      <c r="F256" s="28">
        <v>15</v>
      </c>
      <c r="G256" s="28">
        <v>18</v>
      </c>
      <c r="H256" s="28">
        <v>21</v>
      </c>
      <c r="I256" s="28">
        <v>19</v>
      </c>
      <c r="J256" s="28">
        <v>16</v>
      </c>
      <c r="K256" s="28">
        <v>16</v>
      </c>
      <c r="L256" s="28">
        <v>0</v>
      </c>
      <c r="M256" s="28">
        <v>0</v>
      </c>
      <c r="N256" s="28">
        <v>0</v>
      </c>
      <c r="O256" s="28">
        <v>0</v>
      </c>
      <c r="P256" s="29">
        <f t="shared" si="5"/>
        <v>149</v>
      </c>
      <c r="R256" s="19"/>
    </row>
    <row r="257" spans="1:18" x14ac:dyDescent="0.2">
      <c r="A257" s="27" t="s">
        <v>330</v>
      </c>
      <c r="B257" s="27" t="s">
        <v>331</v>
      </c>
      <c r="C257" s="28">
        <v>39</v>
      </c>
      <c r="D257" s="28">
        <v>26</v>
      </c>
      <c r="E257" s="28">
        <v>24</v>
      </c>
      <c r="F257" s="28">
        <v>20</v>
      </c>
      <c r="G257" s="28">
        <v>24</v>
      </c>
      <c r="H257" s="28">
        <v>18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9">
        <f t="shared" si="5"/>
        <v>151</v>
      </c>
      <c r="R257" s="19"/>
    </row>
    <row r="258" spans="1:18" x14ac:dyDescent="0.2">
      <c r="A258" s="27" t="s">
        <v>332</v>
      </c>
      <c r="B258" s="27" t="s">
        <v>627</v>
      </c>
      <c r="C258" s="28">
        <v>28</v>
      </c>
      <c r="D258" s="28">
        <v>29</v>
      </c>
      <c r="E258" s="28">
        <v>26</v>
      </c>
      <c r="F258" s="28">
        <v>24</v>
      </c>
      <c r="G258" s="28">
        <v>24</v>
      </c>
      <c r="H258" s="28">
        <v>24</v>
      </c>
      <c r="I258" s="28">
        <v>23</v>
      </c>
      <c r="J258" s="28">
        <v>23</v>
      </c>
      <c r="K258" s="28">
        <v>24</v>
      </c>
      <c r="L258" s="28">
        <v>0</v>
      </c>
      <c r="M258" s="28">
        <v>0</v>
      </c>
      <c r="N258" s="28">
        <v>0</v>
      </c>
      <c r="O258" s="28">
        <v>0</v>
      </c>
      <c r="P258" s="29">
        <f t="shared" si="5"/>
        <v>225</v>
      </c>
      <c r="R258" s="19"/>
    </row>
    <row r="259" spans="1:18" x14ac:dyDescent="0.2">
      <c r="A259" s="27" t="s">
        <v>628</v>
      </c>
      <c r="B259" s="27" t="s">
        <v>629</v>
      </c>
      <c r="C259" s="28">
        <v>67</v>
      </c>
      <c r="D259" s="28">
        <v>101</v>
      </c>
      <c r="E259" s="28">
        <v>91</v>
      </c>
      <c r="F259" s="28">
        <v>100</v>
      </c>
      <c r="G259" s="28">
        <v>74</v>
      </c>
      <c r="H259" s="28">
        <v>63</v>
      </c>
      <c r="I259" s="28">
        <v>78</v>
      </c>
      <c r="J259" s="28">
        <v>58</v>
      </c>
      <c r="K259" s="28">
        <v>35</v>
      </c>
      <c r="L259" s="28">
        <v>0</v>
      </c>
      <c r="M259" s="28">
        <v>0</v>
      </c>
      <c r="N259" s="28">
        <v>0</v>
      </c>
      <c r="O259" s="28">
        <v>0</v>
      </c>
      <c r="P259" s="29">
        <f t="shared" si="5"/>
        <v>667</v>
      </c>
      <c r="R259" s="19"/>
    </row>
    <row r="260" spans="1:18" x14ac:dyDescent="0.2">
      <c r="A260" s="27" t="s">
        <v>572</v>
      </c>
      <c r="B260" s="27" t="s">
        <v>573</v>
      </c>
      <c r="C260" s="28">
        <v>0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I260" s="28">
        <v>114</v>
      </c>
      <c r="J260" s="28">
        <v>75</v>
      </c>
      <c r="K260" s="28">
        <v>80</v>
      </c>
      <c r="L260" s="28">
        <v>84</v>
      </c>
      <c r="M260" s="28">
        <v>0</v>
      </c>
      <c r="N260" s="28">
        <v>0</v>
      </c>
      <c r="O260" s="28">
        <v>0</v>
      </c>
      <c r="P260" s="29">
        <f t="shared" si="5"/>
        <v>353</v>
      </c>
      <c r="R260" s="19"/>
    </row>
    <row r="261" spans="1:18" x14ac:dyDescent="0.2">
      <c r="A261" s="27" t="s">
        <v>334</v>
      </c>
      <c r="B261" s="27" t="s">
        <v>630</v>
      </c>
      <c r="C261" s="28">
        <v>92</v>
      </c>
      <c r="D261" s="28">
        <v>111</v>
      </c>
      <c r="E261" s="28">
        <v>111</v>
      </c>
      <c r="F261" s="28">
        <v>109</v>
      </c>
      <c r="G261" s="28">
        <v>114</v>
      </c>
      <c r="H261" s="28">
        <v>124</v>
      </c>
      <c r="I261" s="28">
        <v>119</v>
      </c>
      <c r="J261" s="28">
        <v>113</v>
      </c>
      <c r="K261" s="28">
        <v>96</v>
      </c>
      <c r="L261" s="28">
        <v>143</v>
      </c>
      <c r="M261" s="28">
        <v>123</v>
      </c>
      <c r="N261" s="28">
        <v>88</v>
      </c>
      <c r="O261" s="28">
        <v>97</v>
      </c>
      <c r="P261" s="29">
        <f t="shared" si="5"/>
        <v>1440</v>
      </c>
      <c r="R261" s="19"/>
    </row>
    <row r="262" spans="1:18" x14ac:dyDescent="0.2">
      <c r="A262" s="27" t="s">
        <v>336</v>
      </c>
      <c r="B262" s="27" t="s">
        <v>337</v>
      </c>
      <c r="C262" s="28">
        <v>30</v>
      </c>
      <c r="D262" s="28">
        <v>23</v>
      </c>
      <c r="E262" s="28">
        <v>27</v>
      </c>
      <c r="F262" s="28">
        <v>20</v>
      </c>
      <c r="G262" s="28">
        <v>19</v>
      </c>
      <c r="H262" s="28">
        <v>29</v>
      </c>
      <c r="I262" s="28">
        <v>19</v>
      </c>
      <c r="J262" s="28">
        <v>21</v>
      </c>
      <c r="K262" s="28">
        <v>15</v>
      </c>
      <c r="L262" s="28">
        <v>0</v>
      </c>
      <c r="M262" s="28">
        <v>0</v>
      </c>
      <c r="N262" s="28">
        <v>0</v>
      </c>
      <c r="O262" s="28">
        <v>0</v>
      </c>
      <c r="P262" s="29">
        <f t="shared" si="5"/>
        <v>203</v>
      </c>
      <c r="R262" s="19"/>
    </row>
    <row r="263" spans="1:18" x14ac:dyDescent="0.2">
      <c r="A263" s="27" t="s">
        <v>338</v>
      </c>
      <c r="B263" s="27" t="s">
        <v>631</v>
      </c>
      <c r="C263" s="28">
        <v>45</v>
      </c>
      <c r="D263" s="28">
        <v>46</v>
      </c>
      <c r="E263" s="28">
        <v>45</v>
      </c>
      <c r="F263" s="28">
        <v>45</v>
      </c>
      <c r="G263" s="28">
        <v>45</v>
      </c>
      <c r="H263" s="28">
        <v>45</v>
      </c>
      <c r="I263" s="28">
        <v>69</v>
      </c>
      <c r="J263" s="28">
        <v>68</v>
      </c>
      <c r="K263" s="28">
        <v>68</v>
      </c>
      <c r="L263" s="28">
        <v>94</v>
      </c>
      <c r="M263" s="28">
        <v>92</v>
      </c>
      <c r="N263" s="28">
        <v>96</v>
      </c>
      <c r="O263" s="28">
        <v>62</v>
      </c>
      <c r="P263" s="29">
        <f t="shared" si="5"/>
        <v>820</v>
      </c>
      <c r="R263" s="19"/>
    </row>
    <row r="264" spans="1:18" x14ac:dyDescent="0.2">
      <c r="A264" s="27" t="s">
        <v>339</v>
      </c>
      <c r="B264" s="27" t="s">
        <v>340</v>
      </c>
      <c r="C264" s="28">
        <v>41</v>
      </c>
      <c r="D264" s="28">
        <v>45</v>
      </c>
      <c r="E264" s="28">
        <v>41</v>
      </c>
      <c r="F264" s="28">
        <v>43</v>
      </c>
      <c r="G264" s="28">
        <v>43</v>
      </c>
      <c r="H264" s="28">
        <v>46</v>
      </c>
      <c r="I264" s="28">
        <v>45</v>
      </c>
      <c r="J264" s="28">
        <v>40</v>
      </c>
      <c r="K264" s="28">
        <v>31</v>
      </c>
      <c r="L264" s="28">
        <v>0</v>
      </c>
      <c r="M264" s="28">
        <v>0</v>
      </c>
      <c r="N264" s="28">
        <v>0</v>
      </c>
      <c r="O264" s="28">
        <v>0</v>
      </c>
      <c r="P264" s="29">
        <f t="shared" si="5"/>
        <v>375</v>
      </c>
      <c r="R264" s="19"/>
    </row>
    <row r="265" spans="1:18" x14ac:dyDescent="0.2">
      <c r="A265" s="27" t="s">
        <v>341</v>
      </c>
      <c r="B265" s="27" t="s">
        <v>342</v>
      </c>
      <c r="C265" s="28">
        <v>37</v>
      </c>
      <c r="D265" s="28">
        <v>42</v>
      </c>
      <c r="E265" s="28">
        <v>45</v>
      </c>
      <c r="F265" s="28">
        <v>52</v>
      </c>
      <c r="G265" s="28">
        <v>49</v>
      </c>
      <c r="H265" s="28">
        <v>56</v>
      </c>
      <c r="I265" s="28">
        <v>57</v>
      </c>
      <c r="J265" s="28">
        <v>55</v>
      </c>
      <c r="K265" s="28">
        <v>55</v>
      </c>
      <c r="L265" s="28">
        <v>48</v>
      </c>
      <c r="M265" s="28">
        <v>34</v>
      </c>
      <c r="N265" s="28">
        <v>36</v>
      </c>
      <c r="O265" s="28">
        <v>24</v>
      </c>
      <c r="P265" s="29">
        <f t="shared" si="5"/>
        <v>590</v>
      </c>
      <c r="R265" s="19"/>
    </row>
    <row r="266" spans="1:18" x14ac:dyDescent="0.2">
      <c r="A266" s="27" t="s">
        <v>574</v>
      </c>
      <c r="B266" s="27" t="s">
        <v>575</v>
      </c>
      <c r="C266" s="28">
        <v>0</v>
      </c>
      <c r="D266" s="28">
        <v>0</v>
      </c>
      <c r="E266" s="28">
        <v>0</v>
      </c>
      <c r="F266" s="28">
        <v>0</v>
      </c>
      <c r="G266" s="28">
        <v>0</v>
      </c>
      <c r="H266" s="28">
        <v>0</v>
      </c>
      <c r="I266" s="28">
        <v>114</v>
      </c>
      <c r="J266" s="28">
        <v>114</v>
      </c>
      <c r="K266" s="28">
        <v>120</v>
      </c>
      <c r="L266" s="28">
        <v>135</v>
      </c>
      <c r="M266" s="28">
        <v>58</v>
      </c>
      <c r="N266" s="28">
        <v>57</v>
      </c>
      <c r="O266" s="28">
        <v>52</v>
      </c>
      <c r="P266" s="29">
        <f t="shared" si="5"/>
        <v>650</v>
      </c>
      <c r="R266" s="19"/>
    </row>
    <row r="267" spans="1:18" x14ac:dyDescent="0.2">
      <c r="A267" s="27" t="s">
        <v>343</v>
      </c>
      <c r="B267" s="27" t="s">
        <v>344</v>
      </c>
      <c r="C267" s="28">
        <v>70</v>
      </c>
      <c r="D267" s="28">
        <v>69</v>
      </c>
      <c r="E267" s="28">
        <v>68</v>
      </c>
      <c r="F267" s="28">
        <v>66</v>
      </c>
      <c r="G267" s="28">
        <v>57</v>
      </c>
      <c r="H267" s="28">
        <v>70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9">
        <f t="shared" si="5"/>
        <v>400</v>
      </c>
      <c r="R267" s="19"/>
    </row>
    <row r="268" spans="1:18" x14ac:dyDescent="0.2">
      <c r="A268" s="27" t="s">
        <v>345</v>
      </c>
      <c r="B268" s="27" t="s">
        <v>346</v>
      </c>
      <c r="C268" s="28">
        <v>0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117</v>
      </c>
      <c r="J268" s="28">
        <v>105</v>
      </c>
      <c r="K268" s="28">
        <v>115</v>
      </c>
      <c r="L268" s="28">
        <v>113</v>
      </c>
      <c r="M268" s="28">
        <v>104</v>
      </c>
      <c r="N268" s="28">
        <v>89</v>
      </c>
      <c r="O268" s="28">
        <v>92</v>
      </c>
      <c r="P268" s="29">
        <f t="shared" si="5"/>
        <v>735</v>
      </c>
      <c r="R268" s="19"/>
    </row>
    <row r="269" spans="1:18" x14ac:dyDescent="0.2">
      <c r="A269" s="27" t="s">
        <v>576</v>
      </c>
      <c r="B269" s="27" t="s">
        <v>577</v>
      </c>
      <c r="C269" s="28">
        <v>118</v>
      </c>
      <c r="D269" s="28">
        <v>97</v>
      </c>
      <c r="E269" s="28">
        <v>88</v>
      </c>
      <c r="F269" s="28">
        <v>87</v>
      </c>
      <c r="G269" s="28">
        <v>80</v>
      </c>
      <c r="H269" s="28">
        <v>80</v>
      </c>
      <c r="I269" s="28">
        <v>99</v>
      </c>
      <c r="J269" s="28">
        <v>82</v>
      </c>
      <c r="K269" s="28">
        <v>78</v>
      </c>
      <c r="L269" s="28">
        <v>0</v>
      </c>
      <c r="M269" s="28">
        <v>0</v>
      </c>
      <c r="N269" s="28">
        <v>0</v>
      </c>
      <c r="O269" s="28">
        <v>0</v>
      </c>
      <c r="P269" s="29">
        <f t="shared" si="5"/>
        <v>809</v>
      </c>
      <c r="R269" s="19"/>
    </row>
    <row r="270" spans="1:18" x14ac:dyDescent="0.2">
      <c r="A270" s="27" t="s">
        <v>578</v>
      </c>
      <c r="B270" s="27" t="s">
        <v>347</v>
      </c>
      <c r="C270" s="28">
        <v>90</v>
      </c>
      <c r="D270" s="28">
        <v>102</v>
      </c>
      <c r="E270" s="28">
        <v>101</v>
      </c>
      <c r="F270" s="28">
        <v>105</v>
      </c>
      <c r="G270" s="28">
        <v>103</v>
      </c>
      <c r="H270" s="28">
        <v>165</v>
      </c>
      <c r="I270" s="28">
        <v>164</v>
      </c>
      <c r="J270" s="28">
        <v>166</v>
      </c>
      <c r="K270" s="28">
        <v>165</v>
      </c>
      <c r="L270" s="28">
        <v>157</v>
      </c>
      <c r="M270" s="28">
        <v>155</v>
      </c>
      <c r="N270" s="28">
        <v>162</v>
      </c>
      <c r="O270" s="28">
        <v>148</v>
      </c>
      <c r="P270" s="29">
        <f t="shared" si="5"/>
        <v>1783</v>
      </c>
      <c r="R270" s="19"/>
    </row>
    <row r="271" spans="1:18" x14ac:dyDescent="0.2">
      <c r="A271" s="27" t="s">
        <v>348</v>
      </c>
      <c r="B271" s="27" t="s">
        <v>349</v>
      </c>
      <c r="C271" s="28">
        <v>0</v>
      </c>
      <c r="D271" s="28">
        <v>0</v>
      </c>
      <c r="E271" s="28">
        <v>0</v>
      </c>
      <c r="F271" s="28">
        <v>0</v>
      </c>
      <c r="G271" s="28">
        <v>0</v>
      </c>
      <c r="H271" s="28">
        <v>0</v>
      </c>
      <c r="I271" s="28">
        <v>40</v>
      </c>
      <c r="J271" s="28">
        <v>40</v>
      </c>
      <c r="K271" s="28">
        <v>40</v>
      </c>
      <c r="L271" s="28">
        <v>0</v>
      </c>
      <c r="M271" s="28">
        <v>0</v>
      </c>
      <c r="N271" s="28">
        <v>0</v>
      </c>
      <c r="O271" s="28">
        <v>0</v>
      </c>
      <c r="P271" s="29">
        <f t="shared" si="5"/>
        <v>120</v>
      </c>
      <c r="R271" s="19"/>
    </row>
    <row r="272" spans="1:18" x14ac:dyDescent="0.2">
      <c r="A272" s="27" t="s">
        <v>350</v>
      </c>
      <c r="B272" s="27" t="s">
        <v>351</v>
      </c>
      <c r="C272" s="28">
        <v>20</v>
      </c>
      <c r="D272" s="28">
        <v>22</v>
      </c>
      <c r="E272" s="28">
        <v>22</v>
      </c>
      <c r="F272" s="28">
        <v>25</v>
      </c>
      <c r="G272" s="28">
        <v>25</v>
      </c>
      <c r="H272" s="28">
        <v>25</v>
      </c>
      <c r="I272" s="28">
        <v>26</v>
      </c>
      <c r="J272" s="28">
        <v>28</v>
      </c>
      <c r="K272" s="28">
        <v>27</v>
      </c>
      <c r="L272" s="28">
        <v>0</v>
      </c>
      <c r="M272" s="28">
        <v>0</v>
      </c>
      <c r="N272" s="28">
        <v>0</v>
      </c>
      <c r="O272" s="28">
        <v>0</v>
      </c>
      <c r="P272" s="29">
        <f t="shared" si="5"/>
        <v>220</v>
      </c>
      <c r="R272" s="19"/>
    </row>
    <row r="273" spans="1:18" x14ac:dyDescent="0.2">
      <c r="A273" s="27" t="s">
        <v>352</v>
      </c>
      <c r="B273" s="27" t="s">
        <v>699</v>
      </c>
      <c r="C273" s="28">
        <v>0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124</v>
      </c>
      <c r="J273" s="28">
        <v>122</v>
      </c>
      <c r="K273" s="28">
        <v>114</v>
      </c>
      <c r="L273" s="28">
        <v>97</v>
      </c>
      <c r="M273" s="28">
        <v>59</v>
      </c>
      <c r="N273" s="28">
        <v>86</v>
      </c>
      <c r="O273" s="28">
        <v>0</v>
      </c>
      <c r="P273" s="29">
        <f t="shared" si="5"/>
        <v>602</v>
      </c>
      <c r="R273" s="19"/>
    </row>
    <row r="274" spans="1:18" x14ac:dyDescent="0.2">
      <c r="A274" s="27" t="s">
        <v>700</v>
      </c>
      <c r="B274" s="27" t="s">
        <v>701</v>
      </c>
      <c r="C274" s="28">
        <v>32</v>
      </c>
      <c r="D274" s="28">
        <v>28</v>
      </c>
      <c r="E274" s="28">
        <v>14</v>
      </c>
      <c r="F274" s="28">
        <v>23</v>
      </c>
      <c r="G274" s="28">
        <v>22</v>
      </c>
      <c r="H274" s="28">
        <v>14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9">
        <f t="shared" si="5"/>
        <v>133</v>
      </c>
      <c r="R274" s="19"/>
    </row>
    <row r="275" spans="1:18" x14ac:dyDescent="0.2">
      <c r="A275" s="27" t="s">
        <v>354</v>
      </c>
      <c r="B275" s="27" t="s">
        <v>634</v>
      </c>
      <c r="C275" s="28">
        <v>122</v>
      </c>
      <c r="D275" s="28">
        <v>126</v>
      </c>
      <c r="E275" s="28">
        <v>118</v>
      </c>
      <c r="F275" s="28">
        <v>121</v>
      </c>
      <c r="G275" s="28">
        <v>121</v>
      </c>
      <c r="H275" s="28">
        <v>122</v>
      </c>
      <c r="I275" s="28">
        <v>145</v>
      </c>
      <c r="J275" s="28">
        <v>123</v>
      </c>
      <c r="K275" s="28">
        <v>111</v>
      </c>
      <c r="L275" s="28">
        <v>100</v>
      </c>
      <c r="M275" s="28">
        <v>109</v>
      </c>
      <c r="N275" s="28">
        <v>91</v>
      </c>
      <c r="O275" s="28">
        <v>91</v>
      </c>
      <c r="P275" s="29">
        <f t="shared" si="5"/>
        <v>1500</v>
      </c>
      <c r="R275" s="19"/>
    </row>
    <row r="276" spans="1:18" x14ac:dyDescent="0.2">
      <c r="A276" s="27" t="s">
        <v>356</v>
      </c>
      <c r="B276" s="27" t="s">
        <v>357</v>
      </c>
      <c r="C276" s="28">
        <v>33</v>
      </c>
      <c r="D276" s="28">
        <v>35</v>
      </c>
      <c r="E276" s="28">
        <v>31</v>
      </c>
      <c r="F276" s="28">
        <v>45</v>
      </c>
      <c r="G276" s="28">
        <v>48</v>
      </c>
      <c r="H276" s="28">
        <v>53</v>
      </c>
      <c r="I276" s="28">
        <v>57</v>
      </c>
      <c r="J276" s="28">
        <v>62</v>
      </c>
      <c r="K276" s="28">
        <v>52</v>
      </c>
      <c r="L276" s="28">
        <v>35</v>
      </c>
      <c r="M276" s="28">
        <v>51</v>
      </c>
      <c r="N276" s="28">
        <v>47</v>
      </c>
      <c r="O276" s="28">
        <v>21</v>
      </c>
      <c r="P276" s="29">
        <f t="shared" si="5"/>
        <v>570</v>
      </c>
      <c r="R276" s="19"/>
    </row>
    <row r="277" spans="1:18" x14ac:dyDescent="0.2">
      <c r="A277" s="27" t="s">
        <v>358</v>
      </c>
      <c r="B277" s="27" t="s">
        <v>635</v>
      </c>
      <c r="C277" s="28">
        <v>0</v>
      </c>
      <c r="D277" s="28">
        <v>0</v>
      </c>
      <c r="E277" s="28">
        <v>0</v>
      </c>
      <c r="F277" s="28">
        <v>0</v>
      </c>
      <c r="G277" s="28">
        <v>0</v>
      </c>
      <c r="H277" s="28">
        <v>0</v>
      </c>
      <c r="I277" s="28">
        <v>136</v>
      </c>
      <c r="J277" s="28">
        <v>136</v>
      </c>
      <c r="K277" s="28">
        <v>136</v>
      </c>
      <c r="L277" s="28">
        <v>136</v>
      </c>
      <c r="M277" s="28">
        <v>111</v>
      </c>
      <c r="N277" s="28">
        <v>104</v>
      </c>
      <c r="O277" s="28">
        <v>101</v>
      </c>
      <c r="P277" s="29">
        <f t="shared" si="5"/>
        <v>860</v>
      </c>
      <c r="R277" s="19"/>
    </row>
    <row r="278" spans="1:18" x14ac:dyDescent="0.2">
      <c r="A278" s="27" t="s">
        <v>360</v>
      </c>
      <c r="B278" s="27" t="s">
        <v>361</v>
      </c>
      <c r="C278" s="28">
        <v>77</v>
      </c>
      <c r="D278" s="28">
        <v>103</v>
      </c>
      <c r="E278" s="28">
        <v>91</v>
      </c>
      <c r="F278" s="28">
        <v>99</v>
      </c>
      <c r="G278" s="28">
        <v>98</v>
      </c>
      <c r="H278" s="28">
        <v>99</v>
      </c>
      <c r="I278" s="28">
        <v>81</v>
      </c>
      <c r="J278" s="28">
        <v>95</v>
      </c>
      <c r="K278" s="28">
        <v>76</v>
      </c>
      <c r="L278" s="28">
        <v>66</v>
      </c>
      <c r="M278" s="28">
        <v>28</v>
      </c>
      <c r="N278" s="28">
        <v>43</v>
      </c>
      <c r="O278" s="28">
        <v>32</v>
      </c>
      <c r="P278" s="29">
        <f t="shared" si="5"/>
        <v>988</v>
      </c>
      <c r="R278" s="19"/>
    </row>
    <row r="279" spans="1:18" x14ac:dyDescent="0.2">
      <c r="A279" s="27" t="s">
        <v>362</v>
      </c>
      <c r="B279" s="27" t="s">
        <v>636</v>
      </c>
      <c r="C279" s="28">
        <v>26</v>
      </c>
      <c r="D279" s="28">
        <v>27</v>
      </c>
      <c r="E279" s="28">
        <v>24</v>
      </c>
      <c r="F279" s="28">
        <v>26</v>
      </c>
      <c r="G279" s="28">
        <v>26</v>
      </c>
      <c r="H279" s="28">
        <v>25</v>
      </c>
      <c r="I279" s="28">
        <v>22</v>
      </c>
      <c r="J279" s="28">
        <v>25</v>
      </c>
      <c r="K279" s="28">
        <v>16</v>
      </c>
      <c r="L279" s="28">
        <v>0</v>
      </c>
      <c r="M279" s="28">
        <v>0</v>
      </c>
      <c r="N279" s="28">
        <v>0</v>
      </c>
      <c r="O279" s="28">
        <v>0</v>
      </c>
      <c r="P279" s="29">
        <f t="shared" si="5"/>
        <v>217</v>
      </c>
      <c r="R279" s="19"/>
    </row>
    <row r="280" spans="1:18" x14ac:dyDescent="0.2">
      <c r="A280" s="27" t="s">
        <v>364</v>
      </c>
      <c r="B280" s="27" t="s">
        <v>365</v>
      </c>
      <c r="C280" s="28">
        <v>51</v>
      </c>
      <c r="D280" s="28">
        <v>51</v>
      </c>
      <c r="E280" s="28">
        <v>52</v>
      </c>
      <c r="F280" s="28">
        <v>51</v>
      </c>
      <c r="G280" s="28">
        <v>55</v>
      </c>
      <c r="H280" s="28">
        <v>54</v>
      </c>
      <c r="I280" s="28">
        <v>54</v>
      </c>
      <c r="J280" s="28">
        <v>41</v>
      </c>
      <c r="K280" s="28">
        <v>41</v>
      </c>
      <c r="L280" s="28">
        <v>0</v>
      </c>
      <c r="M280" s="28">
        <v>0</v>
      </c>
      <c r="N280" s="28">
        <v>0</v>
      </c>
      <c r="O280" s="28">
        <v>0</v>
      </c>
      <c r="P280" s="29">
        <f t="shared" si="5"/>
        <v>450</v>
      </c>
      <c r="R280" s="19"/>
    </row>
    <row r="281" spans="1:18" x14ac:dyDescent="0.2">
      <c r="A281" s="27" t="s">
        <v>366</v>
      </c>
      <c r="B281" s="27" t="s">
        <v>637</v>
      </c>
      <c r="C281" s="28">
        <v>179</v>
      </c>
      <c r="D281" s="28">
        <v>183</v>
      </c>
      <c r="E281" s="28">
        <v>188</v>
      </c>
      <c r="F281" s="28">
        <v>173</v>
      </c>
      <c r="G281" s="28">
        <v>182</v>
      </c>
      <c r="H281" s="28">
        <v>182</v>
      </c>
      <c r="I281" s="28">
        <v>180</v>
      </c>
      <c r="J281" s="28">
        <v>191</v>
      </c>
      <c r="K281" s="28">
        <v>181</v>
      </c>
      <c r="L281" s="28">
        <v>155</v>
      </c>
      <c r="M281" s="28">
        <v>143</v>
      </c>
      <c r="N281" s="28">
        <v>134</v>
      </c>
      <c r="O281" s="28">
        <v>129</v>
      </c>
      <c r="P281" s="29">
        <f t="shared" si="5"/>
        <v>2200</v>
      </c>
      <c r="R281" s="19"/>
    </row>
    <row r="282" spans="1:18" x14ac:dyDescent="0.2">
      <c r="A282" s="27" t="s">
        <v>579</v>
      </c>
      <c r="B282" s="27" t="s">
        <v>580</v>
      </c>
      <c r="C282" s="28">
        <v>76</v>
      </c>
      <c r="D282" s="28">
        <v>91</v>
      </c>
      <c r="E282" s="28">
        <v>99</v>
      </c>
      <c r="F282" s="28">
        <v>78</v>
      </c>
      <c r="G282" s="28">
        <v>64</v>
      </c>
      <c r="H282" s="28">
        <v>70</v>
      </c>
      <c r="I282" s="28">
        <v>61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9">
        <f t="shared" si="5"/>
        <v>539</v>
      </c>
      <c r="R282" s="19"/>
    </row>
    <row r="283" spans="1:18" x14ac:dyDescent="0.2">
      <c r="A283" s="27" t="s">
        <v>581</v>
      </c>
      <c r="B283" s="27" t="s">
        <v>638</v>
      </c>
      <c r="C283" s="28">
        <v>129</v>
      </c>
      <c r="D283" s="28">
        <v>123</v>
      </c>
      <c r="E283" s="28">
        <v>132</v>
      </c>
      <c r="F283" s="28">
        <v>123</v>
      </c>
      <c r="G283" s="28">
        <v>106</v>
      </c>
      <c r="H283" s="28">
        <v>97</v>
      </c>
      <c r="I283" s="28">
        <v>136</v>
      </c>
      <c r="J283" s="28">
        <v>117</v>
      </c>
      <c r="K283" s="28">
        <v>112</v>
      </c>
      <c r="L283" s="28">
        <v>0</v>
      </c>
      <c r="M283" s="28">
        <v>0</v>
      </c>
      <c r="N283" s="28">
        <v>0</v>
      </c>
      <c r="O283" s="28">
        <v>0</v>
      </c>
      <c r="P283" s="29">
        <f t="shared" si="5"/>
        <v>1075</v>
      </c>
      <c r="R283" s="19"/>
    </row>
    <row r="284" spans="1:18" x14ac:dyDescent="0.2">
      <c r="A284" s="27" t="s">
        <v>702</v>
      </c>
      <c r="B284" s="27" t="s">
        <v>703</v>
      </c>
      <c r="C284" s="28">
        <v>39</v>
      </c>
      <c r="D284" s="28">
        <v>23</v>
      </c>
      <c r="E284" s="28">
        <v>18</v>
      </c>
      <c r="F284" s="28">
        <v>14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9">
        <f t="shared" si="5"/>
        <v>94</v>
      </c>
      <c r="R284" s="19"/>
    </row>
    <row r="285" spans="1:18" x14ac:dyDescent="0.2">
      <c r="A285" s="27" t="s">
        <v>704</v>
      </c>
      <c r="B285" s="27" t="s">
        <v>705</v>
      </c>
      <c r="C285" s="28">
        <v>0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127</v>
      </c>
      <c r="M285" s="28">
        <v>76</v>
      </c>
      <c r="N285" s="28">
        <v>71</v>
      </c>
      <c r="O285" s="28">
        <v>0</v>
      </c>
      <c r="P285" s="29">
        <f t="shared" si="5"/>
        <v>274</v>
      </c>
      <c r="R285" s="19"/>
    </row>
    <row r="286" spans="1:18" x14ac:dyDescent="0.2">
      <c r="A286" s="27" t="s">
        <v>368</v>
      </c>
      <c r="B286" s="27" t="s">
        <v>369</v>
      </c>
      <c r="C286" s="28">
        <v>64</v>
      </c>
      <c r="D286" s="28">
        <v>65</v>
      </c>
      <c r="E286" s="28">
        <v>64</v>
      </c>
      <c r="F286" s="28">
        <v>65</v>
      </c>
      <c r="G286" s="28">
        <v>70</v>
      </c>
      <c r="H286" s="28">
        <v>70</v>
      </c>
      <c r="I286" s="28">
        <v>76</v>
      </c>
      <c r="J286" s="28">
        <v>76</v>
      </c>
      <c r="K286" s="28">
        <v>76</v>
      </c>
      <c r="L286" s="28">
        <v>82</v>
      </c>
      <c r="M286" s="28">
        <v>83</v>
      </c>
      <c r="N286" s="28">
        <v>84</v>
      </c>
      <c r="O286" s="28">
        <v>75</v>
      </c>
      <c r="P286" s="29">
        <f t="shared" si="5"/>
        <v>950</v>
      </c>
      <c r="R286" s="19"/>
    </row>
    <row r="287" spans="1:18" x14ac:dyDescent="0.2">
      <c r="A287" s="27" t="s">
        <v>370</v>
      </c>
      <c r="B287" s="27" t="s">
        <v>371</v>
      </c>
      <c r="C287" s="28">
        <v>102</v>
      </c>
      <c r="D287" s="28">
        <v>106</v>
      </c>
      <c r="E287" s="28">
        <v>103</v>
      </c>
      <c r="F287" s="28">
        <v>106</v>
      </c>
      <c r="G287" s="28">
        <v>115</v>
      </c>
      <c r="H287" s="28">
        <v>106</v>
      </c>
      <c r="I287" s="28">
        <v>105</v>
      </c>
      <c r="J287" s="28">
        <v>108</v>
      </c>
      <c r="K287" s="28">
        <v>108</v>
      </c>
      <c r="L287" s="28">
        <v>105</v>
      </c>
      <c r="M287" s="28">
        <v>100</v>
      </c>
      <c r="N287" s="28">
        <v>91</v>
      </c>
      <c r="O287" s="28">
        <v>75</v>
      </c>
      <c r="P287" s="29">
        <f t="shared" si="5"/>
        <v>1330</v>
      </c>
      <c r="R287" s="19"/>
    </row>
    <row r="288" spans="1:18" x14ac:dyDescent="0.2">
      <c r="A288" s="27" t="s">
        <v>372</v>
      </c>
      <c r="B288" s="27" t="s">
        <v>583</v>
      </c>
      <c r="C288" s="28">
        <v>38</v>
      </c>
      <c r="D288" s="28">
        <v>41</v>
      </c>
      <c r="E288" s="28">
        <v>38</v>
      </c>
      <c r="F288" s="28">
        <v>38</v>
      </c>
      <c r="G288" s="28">
        <v>38</v>
      </c>
      <c r="H288" s="28">
        <v>38</v>
      </c>
      <c r="I288" s="28">
        <v>77</v>
      </c>
      <c r="J288" s="28">
        <v>77</v>
      </c>
      <c r="K288" s="28">
        <v>77</v>
      </c>
      <c r="L288" s="28">
        <v>0</v>
      </c>
      <c r="M288" s="28">
        <v>0</v>
      </c>
      <c r="N288" s="28">
        <v>0</v>
      </c>
      <c r="O288" s="28">
        <v>0</v>
      </c>
      <c r="P288" s="29">
        <f t="shared" si="5"/>
        <v>462</v>
      </c>
      <c r="R288" s="19"/>
    </row>
    <row r="289" spans="1:18" x14ac:dyDescent="0.2">
      <c r="A289" s="27" t="s">
        <v>373</v>
      </c>
      <c r="B289" s="27" t="s">
        <v>374</v>
      </c>
      <c r="C289" s="28">
        <v>0</v>
      </c>
      <c r="D289" s="28">
        <v>0</v>
      </c>
      <c r="E289" s="28">
        <v>0</v>
      </c>
      <c r="F289" s="28">
        <v>69</v>
      </c>
      <c r="G289" s="28">
        <v>68</v>
      </c>
      <c r="H289" s="28">
        <v>68</v>
      </c>
      <c r="I289" s="28">
        <v>69</v>
      </c>
      <c r="J289" s="28">
        <v>69</v>
      </c>
      <c r="K289" s="28">
        <v>65</v>
      </c>
      <c r="L289" s="28">
        <v>0</v>
      </c>
      <c r="M289" s="28">
        <v>0</v>
      </c>
      <c r="N289" s="28">
        <v>0</v>
      </c>
      <c r="O289" s="28">
        <v>0</v>
      </c>
      <c r="P289" s="29">
        <f t="shared" si="5"/>
        <v>408</v>
      </c>
      <c r="R289" s="19"/>
    </row>
    <row r="290" spans="1:18" x14ac:dyDescent="0.2">
      <c r="A290" s="27" t="s">
        <v>375</v>
      </c>
      <c r="B290" s="27" t="s">
        <v>376</v>
      </c>
      <c r="C290" s="28">
        <v>73</v>
      </c>
      <c r="D290" s="28">
        <v>82</v>
      </c>
      <c r="E290" s="28">
        <v>76</v>
      </c>
      <c r="F290" s="28">
        <v>70</v>
      </c>
      <c r="G290" s="28">
        <v>68</v>
      </c>
      <c r="H290" s="28">
        <v>78</v>
      </c>
      <c r="I290" s="28">
        <v>59</v>
      </c>
      <c r="J290" s="28">
        <v>58</v>
      </c>
      <c r="K290" s="28">
        <v>56</v>
      </c>
      <c r="L290" s="28">
        <v>0</v>
      </c>
      <c r="M290" s="28">
        <v>0</v>
      </c>
      <c r="N290" s="28">
        <v>0</v>
      </c>
      <c r="O290" s="28">
        <v>0</v>
      </c>
      <c r="P290" s="29">
        <f t="shared" si="5"/>
        <v>620</v>
      </c>
      <c r="R290" s="19"/>
    </row>
    <row r="291" spans="1:18" x14ac:dyDescent="0.2">
      <c r="A291" s="27" t="s">
        <v>377</v>
      </c>
      <c r="B291" s="27" t="s">
        <v>378</v>
      </c>
      <c r="C291" s="28">
        <v>127</v>
      </c>
      <c r="D291" s="28">
        <v>129</v>
      </c>
      <c r="E291" s="28">
        <v>128</v>
      </c>
      <c r="F291" s="28">
        <v>133</v>
      </c>
      <c r="G291" s="28">
        <v>133</v>
      </c>
      <c r="H291" s="28">
        <v>134</v>
      </c>
      <c r="I291" s="28">
        <v>140</v>
      </c>
      <c r="J291" s="28">
        <v>141</v>
      </c>
      <c r="K291" s="28">
        <v>141</v>
      </c>
      <c r="L291" s="28">
        <v>147</v>
      </c>
      <c r="M291" s="28">
        <v>140</v>
      </c>
      <c r="N291" s="28">
        <v>131</v>
      </c>
      <c r="O291" s="28">
        <v>126</v>
      </c>
      <c r="P291" s="29">
        <f t="shared" si="5"/>
        <v>1750</v>
      </c>
      <c r="R291" s="19"/>
    </row>
    <row r="292" spans="1:18" x14ac:dyDescent="0.2">
      <c r="A292" s="27" t="s">
        <v>379</v>
      </c>
      <c r="B292" s="27" t="s">
        <v>380</v>
      </c>
      <c r="C292" s="28">
        <v>91</v>
      </c>
      <c r="D292" s="28">
        <v>92</v>
      </c>
      <c r="E292" s="28">
        <v>98</v>
      </c>
      <c r="F292" s="28">
        <v>107</v>
      </c>
      <c r="G292" s="28">
        <v>109</v>
      </c>
      <c r="H292" s="28">
        <v>105</v>
      </c>
      <c r="I292" s="28">
        <v>108</v>
      </c>
      <c r="J292" s="28">
        <v>105</v>
      </c>
      <c r="K292" s="28">
        <v>105</v>
      </c>
      <c r="L292" s="28">
        <v>111</v>
      </c>
      <c r="M292" s="28">
        <v>103</v>
      </c>
      <c r="N292" s="28">
        <v>98</v>
      </c>
      <c r="O292" s="28">
        <v>88</v>
      </c>
      <c r="P292" s="29">
        <f t="shared" si="5"/>
        <v>1320</v>
      </c>
      <c r="R292" s="19"/>
    </row>
    <row r="293" spans="1:18" x14ac:dyDescent="0.2">
      <c r="A293" s="27" t="s">
        <v>381</v>
      </c>
      <c r="B293" s="27" t="s">
        <v>382</v>
      </c>
      <c r="C293" s="28">
        <v>0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152</v>
      </c>
      <c r="M293" s="28">
        <v>140</v>
      </c>
      <c r="N293" s="28">
        <v>144</v>
      </c>
      <c r="O293" s="28">
        <v>139</v>
      </c>
      <c r="P293" s="29">
        <f t="shared" si="5"/>
        <v>575</v>
      </c>
      <c r="R293" s="19"/>
    </row>
    <row r="294" spans="1:18" x14ac:dyDescent="0.2">
      <c r="A294" s="27" t="s">
        <v>383</v>
      </c>
      <c r="B294" s="27" t="s">
        <v>384</v>
      </c>
      <c r="C294" s="28">
        <v>69</v>
      </c>
      <c r="D294" s="28">
        <v>99</v>
      </c>
      <c r="E294" s="28">
        <v>69</v>
      </c>
      <c r="F294" s="28">
        <v>65</v>
      </c>
      <c r="G294" s="28">
        <v>82</v>
      </c>
      <c r="H294" s="28">
        <v>88</v>
      </c>
      <c r="I294" s="28">
        <v>76</v>
      </c>
      <c r="J294" s="28">
        <v>66</v>
      </c>
      <c r="K294" s="28">
        <v>58</v>
      </c>
      <c r="L294" s="28">
        <v>0</v>
      </c>
      <c r="M294" s="28">
        <v>0</v>
      </c>
      <c r="N294" s="28">
        <v>0</v>
      </c>
      <c r="O294" s="28">
        <v>0</v>
      </c>
      <c r="P294" s="29">
        <f t="shared" si="5"/>
        <v>672</v>
      </c>
      <c r="R294" s="19"/>
    </row>
    <row r="295" spans="1:18" x14ac:dyDescent="0.2">
      <c r="A295" s="27" t="s">
        <v>385</v>
      </c>
      <c r="B295" s="27" t="s">
        <v>639</v>
      </c>
      <c r="C295" s="28">
        <v>118</v>
      </c>
      <c r="D295" s="28">
        <v>100</v>
      </c>
      <c r="E295" s="28">
        <v>93</v>
      </c>
      <c r="F295" s="28">
        <v>84</v>
      </c>
      <c r="G295" s="28">
        <v>94</v>
      </c>
      <c r="H295" s="28">
        <v>77</v>
      </c>
      <c r="I295" s="28">
        <v>102</v>
      </c>
      <c r="J295" s="28">
        <v>78</v>
      </c>
      <c r="K295" s="28">
        <v>72</v>
      </c>
      <c r="L295" s="28">
        <v>0</v>
      </c>
      <c r="M295" s="28">
        <v>0</v>
      </c>
      <c r="N295" s="28">
        <v>0</v>
      </c>
      <c r="O295" s="28">
        <v>0</v>
      </c>
      <c r="P295" s="29">
        <f t="shared" si="5"/>
        <v>818</v>
      </c>
      <c r="R295" s="19"/>
    </row>
    <row r="296" spans="1:18" x14ac:dyDescent="0.2">
      <c r="A296" s="27" t="s">
        <v>387</v>
      </c>
      <c r="B296" s="27" t="s">
        <v>388</v>
      </c>
      <c r="C296" s="28">
        <v>16</v>
      </c>
      <c r="D296" s="28">
        <v>16</v>
      </c>
      <c r="E296" s="28">
        <v>17</v>
      </c>
      <c r="F296" s="28">
        <v>16</v>
      </c>
      <c r="G296" s="28">
        <v>16</v>
      </c>
      <c r="H296" s="28">
        <v>17</v>
      </c>
      <c r="I296" s="28">
        <v>16</v>
      </c>
      <c r="J296" s="28">
        <v>16</v>
      </c>
      <c r="K296" s="28">
        <v>14</v>
      </c>
      <c r="L296" s="28">
        <v>0</v>
      </c>
      <c r="M296" s="28">
        <v>0</v>
      </c>
      <c r="N296" s="28">
        <v>0</v>
      </c>
      <c r="O296" s="28">
        <v>0</v>
      </c>
      <c r="P296" s="29">
        <f t="shared" si="5"/>
        <v>144</v>
      </c>
      <c r="R296" s="19"/>
    </row>
    <row r="297" spans="1:18" x14ac:dyDescent="0.2">
      <c r="A297" s="27" t="s">
        <v>389</v>
      </c>
      <c r="B297" s="27" t="s">
        <v>390</v>
      </c>
      <c r="C297" s="28">
        <v>0</v>
      </c>
      <c r="D297" s="28">
        <v>0</v>
      </c>
      <c r="E297" s="28">
        <v>0</v>
      </c>
      <c r="F297" s="28">
        <v>0</v>
      </c>
      <c r="G297" s="28">
        <v>0</v>
      </c>
      <c r="H297" s="28">
        <v>0</v>
      </c>
      <c r="I297" s="28">
        <v>150</v>
      </c>
      <c r="J297" s="28">
        <v>148</v>
      </c>
      <c r="K297" s="28">
        <v>147</v>
      </c>
      <c r="L297" s="28">
        <v>135</v>
      </c>
      <c r="M297" s="28">
        <v>101</v>
      </c>
      <c r="N297" s="28">
        <v>107</v>
      </c>
      <c r="O297" s="28">
        <v>82</v>
      </c>
      <c r="P297" s="29">
        <f t="shared" si="5"/>
        <v>870</v>
      </c>
      <c r="R297" s="19"/>
    </row>
    <row r="298" spans="1:18" x14ac:dyDescent="0.2">
      <c r="A298" s="27" t="s">
        <v>391</v>
      </c>
      <c r="B298" s="27" t="s">
        <v>640</v>
      </c>
      <c r="C298" s="28">
        <v>90</v>
      </c>
      <c r="D298" s="28">
        <v>98</v>
      </c>
      <c r="E298" s="28">
        <v>75</v>
      </c>
      <c r="F298" s="28">
        <v>88</v>
      </c>
      <c r="G298" s="28">
        <v>74</v>
      </c>
      <c r="H298" s="28">
        <v>80</v>
      </c>
      <c r="I298" s="28">
        <v>46</v>
      </c>
      <c r="J298" s="28">
        <v>25</v>
      </c>
      <c r="K298" s="28">
        <v>24</v>
      </c>
      <c r="L298" s="28">
        <v>0</v>
      </c>
      <c r="M298" s="28">
        <v>0</v>
      </c>
      <c r="N298" s="28">
        <v>0</v>
      </c>
      <c r="O298" s="28">
        <v>0</v>
      </c>
      <c r="P298" s="29">
        <f t="shared" si="5"/>
        <v>600</v>
      </c>
      <c r="R298" s="19"/>
    </row>
    <row r="299" spans="1:18" x14ac:dyDescent="0.2">
      <c r="A299" s="27" t="s">
        <v>393</v>
      </c>
      <c r="B299" s="27" t="s">
        <v>706</v>
      </c>
      <c r="C299" s="28">
        <v>68</v>
      </c>
      <c r="D299" s="28">
        <v>72</v>
      </c>
      <c r="E299" s="28">
        <v>68</v>
      </c>
      <c r="F299" s="28">
        <v>68</v>
      </c>
      <c r="G299" s="28">
        <v>68</v>
      </c>
      <c r="H299" s="28">
        <v>68</v>
      </c>
      <c r="I299" s="28">
        <v>68</v>
      </c>
      <c r="J299" s="28">
        <v>68</v>
      </c>
      <c r="K299" s="28">
        <v>68</v>
      </c>
      <c r="L299" s="28">
        <v>0</v>
      </c>
      <c r="M299" s="28">
        <v>0</v>
      </c>
      <c r="N299" s="28">
        <v>0</v>
      </c>
      <c r="O299" s="28">
        <v>0</v>
      </c>
      <c r="P299" s="29">
        <f t="shared" si="5"/>
        <v>616</v>
      </c>
      <c r="R299" s="19"/>
    </row>
    <row r="300" spans="1:18" x14ac:dyDescent="0.2">
      <c r="A300" s="27" t="s">
        <v>395</v>
      </c>
      <c r="B300" s="27" t="s">
        <v>396</v>
      </c>
      <c r="C300" s="28">
        <v>63</v>
      </c>
      <c r="D300" s="28">
        <v>64</v>
      </c>
      <c r="E300" s="28">
        <v>79</v>
      </c>
      <c r="F300" s="28">
        <v>79</v>
      </c>
      <c r="G300" s="28">
        <v>80</v>
      </c>
      <c r="H300" s="28">
        <v>79</v>
      </c>
      <c r="I300" s="28">
        <v>80</v>
      </c>
      <c r="J300" s="28">
        <v>81</v>
      </c>
      <c r="K300" s="28">
        <v>83</v>
      </c>
      <c r="L300" s="28">
        <v>72</v>
      </c>
      <c r="M300" s="28">
        <v>73</v>
      </c>
      <c r="N300" s="28">
        <v>61</v>
      </c>
      <c r="O300" s="28">
        <v>56</v>
      </c>
      <c r="P300" s="29">
        <f t="shared" si="5"/>
        <v>950</v>
      </c>
      <c r="R300" s="19"/>
    </row>
    <row r="301" spans="1:18" x14ac:dyDescent="0.2">
      <c r="A301" s="27" t="s">
        <v>397</v>
      </c>
      <c r="B301" s="27" t="s">
        <v>398</v>
      </c>
      <c r="C301" s="28">
        <v>0</v>
      </c>
      <c r="D301" s="28">
        <v>0</v>
      </c>
      <c r="E301" s="28">
        <v>0</v>
      </c>
      <c r="F301" s="28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126</v>
      </c>
      <c r="M301" s="28">
        <v>118</v>
      </c>
      <c r="N301" s="28">
        <v>92</v>
      </c>
      <c r="O301" s="28">
        <v>85</v>
      </c>
      <c r="P301" s="29">
        <f t="shared" si="5"/>
        <v>421</v>
      </c>
      <c r="R301" s="19"/>
    </row>
    <row r="302" spans="1:18" x14ac:dyDescent="0.2">
      <c r="A302" s="27" t="s">
        <v>399</v>
      </c>
      <c r="B302" s="27" t="s">
        <v>400</v>
      </c>
      <c r="C302" s="28">
        <v>104</v>
      </c>
      <c r="D302" s="28">
        <v>110</v>
      </c>
      <c r="E302" s="28">
        <v>100</v>
      </c>
      <c r="F302" s="28">
        <v>100</v>
      </c>
      <c r="G302" s="28">
        <v>99</v>
      </c>
      <c r="H302" s="28">
        <v>108</v>
      </c>
      <c r="I302" s="28">
        <v>96</v>
      </c>
      <c r="J302" s="28">
        <v>94</v>
      </c>
      <c r="K302" s="28">
        <v>103</v>
      </c>
      <c r="L302" s="28">
        <v>0</v>
      </c>
      <c r="M302" s="28">
        <v>0</v>
      </c>
      <c r="N302" s="28">
        <v>0</v>
      </c>
      <c r="O302" s="28">
        <v>0</v>
      </c>
      <c r="P302" s="29">
        <f t="shared" si="5"/>
        <v>914</v>
      </c>
      <c r="R302" s="19"/>
    </row>
    <row r="303" spans="1:18" x14ac:dyDescent="0.2">
      <c r="A303" s="27" t="s">
        <v>401</v>
      </c>
      <c r="B303" s="27" t="s">
        <v>641</v>
      </c>
      <c r="C303" s="28">
        <v>113</v>
      </c>
      <c r="D303" s="28">
        <v>111</v>
      </c>
      <c r="E303" s="28">
        <v>121</v>
      </c>
      <c r="F303" s="28">
        <v>102</v>
      </c>
      <c r="G303" s="28">
        <v>110</v>
      </c>
      <c r="H303" s="28">
        <v>112</v>
      </c>
      <c r="I303" s="28">
        <v>100</v>
      </c>
      <c r="J303" s="28">
        <v>75</v>
      </c>
      <c r="K303" s="28">
        <v>106</v>
      </c>
      <c r="L303" s="28">
        <v>0</v>
      </c>
      <c r="M303" s="28">
        <v>0</v>
      </c>
      <c r="N303" s="28">
        <v>0</v>
      </c>
      <c r="O303" s="28">
        <v>0</v>
      </c>
      <c r="P303" s="29">
        <f t="shared" si="5"/>
        <v>950</v>
      </c>
      <c r="R303" s="19"/>
    </row>
    <row r="304" spans="1:18" x14ac:dyDescent="0.2">
      <c r="A304" s="27" t="s">
        <v>403</v>
      </c>
      <c r="B304" s="27" t="s">
        <v>404</v>
      </c>
      <c r="C304" s="28">
        <v>75</v>
      </c>
      <c r="D304" s="28">
        <v>79</v>
      </c>
      <c r="E304" s="28">
        <v>84</v>
      </c>
      <c r="F304" s="28">
        <v>84</v>
      </c>
      <c r="G304" s="28">
        <v>86</v>
      </c>
      <c r="H304" s="28">
        <v>87</v>
      </c>
      <c r="I304" s="28">
        <v>83</v>
      </c>
      <c r="J304" s="28">
        <v>83</v>
      </c>
      <c r="K304" s="28">
        <v>79</v>
      </c>
      <c r="L304" s="28">
        <v>0</v>
      </c>
      <c r="M304" s="28">
        <v>0</v>
      </c>
      <c r="N304" s="28">
        <v>0</v>
      </c>
      <c r="O304" s="28">
        <v>0</v>
      </c>
      <c r="P304" s="29">
        <f t="shared" si="5"/>
        <v>740</v>
      </c>
      <c r="R304" s="19"/>
    </row>
    <row r="305" spans="1:18" x14ac:dyDescent="0.2">
      <c r="A305" s="27" t="s">
        <v>405</v>
      </c>
      <c r="B305" s="27" t="s">
        <v>406</v>
      </c>
      <c r="C305" s="28">
        <v>6</v>
      </c>
      <c r="D305" s="28">
        <v>15</v>
      </c>
      <c r="E305" s="28">
        <v>12</v>
      </c>
      <c r="F305" s="28">
        <v>18</v>
      </c>
      <c r="G305" s="28">
        <v>6</v>
      </c>
      <c r="H305" s="28">
        <v>12</v>
      </c>
      <c r="I305" s="28">
        <v>16</v>
      </c>
      <c r="J305" s="28">
        <v>15</v>
      </c>
      <c r="K305" s="28">
        <v>18</v>
      </c>
      <c r="L305" s="28">
        <v>14</v>
      </c>
      <c r="M305" s="28">
        <v>18</v>
      </c>
      <c r="N305" s="28">
        <v>13</v>
      </c>
      <c r="O305" s="28">
        <v>17</v>
      </c>
      <c r="P305" s="29">
        <f t="shared" si="5"/>
        <v>180</v>
      </c>
      <c r="R305" s="19"/>
    </row>
    <row r="306" spans="1:18" x14ac:dyDescent="0.2">
      <c r="A306" s="27" t="s">
        <v>584</v>
      </c>
      <c r="B306" s="27" t="s">
        <v>642</v>
      </c>
      <c r="C306" s="28">
        <v>84</v>
      </c>
      <c r="D306" s="28">
        <v>88</v>
      </c>
      <c r="E306" s="28">
        <v>85</v>
      </c>
      <c r="F306" s="28">
        <v>82</v>
      </c>
      <c r="G306" s="28">
        <v>91</v>
      </c>
      <c r="H306" s="28">
        <v>60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9">
        <f t="shared" si="5"/>
        <v>490</v>
      </c>
      <c r="R306" s="19"/>
    </row>
    <row r="307" spans="1:18" x14ac:dyDescent="0.2">
      <c r="A307" s="27" t="s">
        <v>586</v>
      </c>
      <c r="B307" s="27" t="s">
        <v>707</v>
      </c>
      <c r="C307" s="28">
        <v>0</v>
      </c>
      <c r="D307" s="28">
        <v>0</v>
      </c>
      <c r="E307" s="28">
        <v>0</v>
      </c>
      <c r="F307" s="28">
        <v>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43</v>
      </c>
      <c r="M307" s="28">
        <v>102</v>
      </c>
      <c r="N307" s="28">
        <v>57</v>
      </c>
      <c r="O307" s="28">
        <v>60</v>
      </c>
      <c r="P307" s="29">
        <f t="shared" si="5"/>
        <v>262</v>
      </c>
      <c r="R307" s="19"/>
    </row>
    <row r="308" spans="1:18" x14ac:dyDescent="0.2">
      <c r="A308" s="27" t="s">
        <v>643</v>
      </c>
      <c r="B308" s="27" t="s">
        <v>644</v>
      </c>
      <c r="C308" s="28">
        <v>112</v>
      </c>
      <c r="D308" s="28">
        <v>103</v>
      </c>
      <c r="E308" s="28">
        <v>103</v>
      </c>
      <c r="F308" s="28">
        <v>103</v>
      </c>
      <c r="G308" s="28">
        <v>103</v>
      </c>
      <c r="H308" s="28">
        <v>103</v>
      </c>
      <c r="I308" s="28">
        <v>98</v>
      </c>
      <c r="J308" s="28">
        <v>98</v>
      </c>
      <c r="K308" s="28">
        <v>66</v>
      </c>
      <c r="L308" s="28">
        <v>0</v>
      </c>
      <c r="M308" s="28">
        <v>0</v>
      </c>
      <c r="N308" s="28">
        <v>0</v>
      </c>
      <c r="O308" s="28">
        <v>0</v>
      </c>
      <c r="P308" s="29">
        <f t="shared" si="5"/>
        <v>889</v>
      </c>
      <c r="R308" s="19"/>
    </row>
    <row r="309" spans="1:18" x14ac:dyDescent="0.2">
      <c r="A309" s="27" t="s">
        <v>645</v>
      </c>
      <c r="B309" s="27" t="s">
        <v>708</v>
      </c>
      <c r="C309" s="28">
        <v>141</v>
      </c>
      <c r="D309" s="28">
        <v>129</v>
      </c>
      <c r="E309" s="28">
        <v>136</v>
      </c>
      <c r="F309" s="28">
        <v>82</v>
      </c>
      <c r="G309" s="28">
        <v>82</v>
      </c>
      <c r="H309" s="28">
        <v>83</v>
      </c>
      <c r="I309" s="28">
        <v>76</v>
      </c>
      <c r="J309" s="28">
        <v>71</v>
      </c>
      <c r="K309" s="28">
        <v>80</v>
      </c>
      <c r="L309" s="28">
        <v>0</v>
      </c>
      <c r="M309" s="28">
        <v>0</v>
      </c>
      <c r="N309" s="28">
        <v>0</v>
      </c>
      <c r="O309" s="28">
        <v>0</v>
      </c>
      <c r="P309" s="29">
        <f t="shared" si="5"/>
        <v>880</v>
      </c>
      <c r="R309" s="19"/>
    </row>
    <row r="310" spans="1:18" x14ac:dyDescent="0.2">
      <c r="A310" s="27" t="s">
        <v>709</v>
      </c>
      <c r="B310" s="27" t="s">
        <v>710</v>
      </c>
      <c r="C310" s="28">
        <v>106</v>
      </c>
      <c r="D310" s="28">
        <v>104</v>
      </c>
      <c r="E310" s="28">
        <v>102</v>
      </c>
      <c r="F310" s="28">
        <v>101</v>
      </c>
      <c r="G310" s="28">
        <v>106</v>
      </c>
      <c r="H310" s="28">
        <v>101</v>
      </c>
      <c r="I310" s="28">
        <v>100</v>
      </c>
      <c r="J310" s="28">
        <v>67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9">
        <f t="shared" si="5"/>
        <v>787</v>
      </c>
      <c r="R310" s="19"/>
    </row>
    <row r="311" spans="1:18" x14ac:dyDescent="0.2">
      <c r="A311" s="27" t="s">
        <v>711</v>
      </c>
      <c r="B311" s="27" t="s">
        <v>712</v>
      </c>
      <c r="C311" s="28">
        <v>109</v>
      </c>
      <c r="D311" s="28">
        <v>81</v>
      </c>
      <c r="E311" s="28">
        <v>70</v>
      </c>
      <c r="F311" s="28">
        <v>62</v>
      </c>
      <c r="G311" s="28">
        <v>63</v>
      </c>
      <c r="H311" s="28">
        <v>67</v>
      </c>
      <c r="I311" s="28">
        <v>59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9">
        <f t="shared" si="5"/>
        <v>511</v>
      </c>
      <c r="R311" s="19"/>
    </row>
    <row r="312" spans="1:18" x14ac:dyDescent="0.2">
      <c r="A312" s="27" t="s">
        <v>713</v>
      </c>
      <c r="B312" s="27" t="s">
        <v>714</v>
      </c>
      <c r="C312" s="28">
        <v>73</v>
      </c>
      <c r="D312" s="28">
        <v>76</v>
      </c>
      <c r="E312" s="28">
        <v>53</v>
      </c>
      <c r="F312" s="28">
        <v>50</v>
      </c>
      <c r="G312" s="28">
        <v>51</v>
      </c>
      <c r="H312" s="28">
        <v>28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9">
        <f t="shared" si="5"/>
        <v>331</v>
      </c>
      <c r="R312" s="19"/>
    </row>
    <row r="313" spans="1:18" x14ac:dyDescent="0.2">
      <c r="A313" s="27" t="s">
        <v>715</v>
      </c>
      <c r="B313" s="27" t="s">
        <v>716</v>
      </c>
      <c r="C313" s="28">
        <v>22</v>
      </c>
      <c r="D313" s="28">
        <v>22</v>
      </c>
      <c r="E313" s="28">
        <v>18</v>
      </c>
      <c r="F313" s="28">
        <v>17</v>
      </c>
      <c r="G313" s="28">
        <v>20</v>
      </c>
      <c r="H313" s="28">
        <v>14</v>
      </c>
      <c r="I313" s="28">
        <v>25</v>
      </c>
      <c r="J313" s="28">
        <v>19</v>
      </c>
      <c r="K313" s="28">
        <v>10</v>
      </c>
      <c r="L313" s="28">
        <v>0</v>
      </c>
      <c r="M313" s="28">
        <v>0</v>
      </c>
      <c r="N313" s="28">
        <v>0</v>
      </c>
      <c r="O313" s="28">
        <v>0</v>
      </c>
      <c r="P313" s="29">
        <f t="shared" si="5"/>
        <v>167</v>
      </c>
      <c r="R313" s="19"/>
    </row>
    <row r="314" spans="1:18" x14ac:dyDescent="0.2">
      <c r="A314" s="27" t="s">
        <v>407</v>
      </c>
      <c r="B314" s="27" t="s">
        <v>408</v>
      </c>
      <c r="C314" s="28">
        <v>16</v>
      </c>
      <c r="D314" s="28">
        <v>24</v>
      </c>
      <c r="E314" s="28">
        <v>18</v>
      </c>
      <c r="F314" s="28">
        <v>21</v>
      </c>
      <c r="G314" s="28">
        <v>26</v>
      </c>
      <c r="H314" s="28">
        <v>26</v>
      </c>
      <c r="I314" s="28">
        <v>10</v>
      </c>
      <c r="J314" s="28">
        <v>18</v>
      </c>
      <c r="K314" s="28">
        <v>11</v>
      </c>
      <c r="L314" s="28">
        <v>0</v>
      </c>
      <c r="M314" s="28">
        <v>0</v>
      </c>
      <c r="N314" s="28">
        <v>0</v>
      </c>
      <c r="O314" s="28">
        <v>0</v>
      </c>
      <c r="P314" s="29">
        <f t="shared" si="5"/>
        <v>170</v>
      </c>
      <c r="R314" s="19"/>
    </row>
    <row r="315" spans="1:18" x14ac:dyDescent="0.2">
      <c r="A315" s="27" t="s">
        <v>409</v>
      </c>
      <c r="B315" s="27" t="s">
        <v>410</v>
      </c>
      <c r="C315" s="28">
        <v>29</v>
      </c>
      <c r="D315" s="28">
        <v>33</v>
      </c>
      <c r="E315" s="28">
        <v>34</v>
      </c>
      <c r="F315" s="28">
        <v>41</v>
      </c>
      <c r="G315" s="28">
        <v>40</v>
      </c>
      <c r="H315" s="28">
        <v>39</v>
      </c>
      <c r="I315" s="28">
        <v>39</v>
      </c>
      <c r="J315" s="28">
        <v>36</v>
      </c>
      <c r="K315" s="28">
        <v>29</v>
      </c>
      <c r="L315" s="28">
        <v>0</v>
      </c>
      <c r="M315" s="28">
        <v>0</v>
      </c>
      <c r="N315" s="28">
        <v>0</v>
      </c>
      <c r="O315" s="28">
        <v>0</v>
      </c>
      <c r="P315" s="29">
        <f t="shared" si="5"/>
        <v>320</v>
      </c>
      <c r="R315" s="19"/>
    </row>
    <row r="316" spans="1:18" x14ac:dyDescent="0.2">
      <c r="A316" s="27" t="s">
        <v>411</v>
      </c>
      <c r="B316" s="27" t="s">
        <v>646</v>
      </c>
      <c r="C316" s="28">
        <v>103</v>
      </c>
      <c r="D316" s="28">
        <v>97</v>
      </c>
      <c r="E316" s="28">
        <v>94</v>
      </c>
      <c r="F316" s="28">
        <v>85</v>
      </c>
      <c r="G316" s="28">
        <v>101</v>
      </c>
      <c r="H316" s="28">
        <v>98</v>
      </c>
      <c r="I316" s="28">
        <v>98</v>
      </c>
      <c r="J316" s="28">
        <v>95</v>
      </c>
      <c r="K316" s="28">
        <v>96</v>
      </c>
      <c r="L316" s="28">
        <v>83</v>
      </c>
      <c r="M316" s="28">
        <v>0</v>
      </c>
      <c r="N316" s="28">
        <v>0</v>
      </c>
      <c r="O316" s="28">
        <v>0</v>
      </c>
      <c r="P316" s="29">
        <f t="shared" si="5"/>
        <v>950</v>
      </c>
      <c r="R316" s="19"/>
    </row>
    <row r="317" spans="1:18" x14ac:dyDescent="0.2">
      <c r="A317" s="27" t="s">
        <v>413</v>
      </c>
      <c r="B317" s="27" t="s">
        <v>588</v>
      </c>
      <c r="C317" s="28">
        <v>63</v>
      </c>
      <c r="D317" s="28">
        <v>32</v>
      </c>
      <c r="E317" s="28">
        <v>30</v>
      </c>
      <c r="F317" s="28">
        <v>9</v>
      </c>
      <c r="G317" s="28">
        <v>18</v>
      </c>
      <c r="H317" s="28">
        <v>15</v>
      </c>
      <c r="I317" s="28">
        <v>15</v>
      </c>
      <c r="J317" s="28">
        <v>13</v>
      </c>
      <c r="K317" s="28">
        <v>11</v>
      </c>
      <c r="L317" s="28">
        <v>0</v>
      </c>
      <c r="M317" s="28">
        <v>0</v>
      </c>
      <c r="N317" s="28">
        <v>0</v>
      </c>
      <c r="O317" s="28">
        <v>0</v>
      </c>
      <c r="P317" s="29">
        <f t="shared" si="5"/>
        <v>206</v>
      </c>
      <c r="R317" s="19"/>
    </row>
    <row r="318" spans="1:18" x14ac:dyDescent="0.2">
      <c r="A318" s="27" t="s">
        <v>414</v>
      </c>
      <c r="B318" s="27" t="s">
        <v>415</v>
      </c>
      <c r="C318" s="28">
        <v>138</v>
      </c>
      <c r="D318" s="28">
        <v>138</v>
      </c>
      <c r="E318" s="28">
        <v>145</v>
      </c>
      <c r="F318" s="28">
        <v>139</v>
      </c>
      <c r="G318" s="28">
        <v>142</v>
      </c>
      <c r="H318" s="28">
        <v>142</v>
      </c>
      <c r="I318" s="28">
        <v>144</v>
      </c>
      <c r="J318" s="28">
        <v>106</v>
      </c>
      <c r="K318" s="28">
        <v>104</v>
      </c>
      <c r="L318" s="28">
        <v>0</v>
      </c>
      <c r="M318" s="28">
        <v>0</v>
      </c>
      <c r="N318" s="28">
        <v>0</v>
      </c>
      <c r="O318" s="28">
        <v>0</v>
      </c>
      <c r="P318" s="29">
        <f t="shared" si="5"/>
        <v>1198</v>
      </c>
      <c r="R318" s="19"/>
    </row>
    <row r="319" spans="1:18" x14ac:dyDescent="0.2">
      <c r="A319" s="27" t="s">
        <v>416</v>
      </c>
      <c r="B319" s="27" t="s">
        <v>417</v>
      </c>
      <c r="C319" s="28">
        <v>77</v>
      </c>
      <c r="D319" s="28">
        <v>78</v>
      </c>
      <c r="E319" s="28">
        <v>82</v>
      </c>
      <c r="F319" s="28">
        <v>96</v>
      </c>
      <c r="G319" s="28">
        <v>83</v>
      </c>
      <c r="H319" s="28">
        <v>85</v>
      </c>
      <c r="I319" s="28">
        <v>90</v>
      </c>
      <c r="J319" s="28">
        <v>79</v>
      </c>
      <c r="K319" s="28">
        <v>88</v>
      </c>
      <c r="L319" s="28">
        <v>71</v>
      </c>
      <c r="M319" s="28">
        <v>58</v>
      </c>
      <c r="N319" s="28">
        <v>46</v>
      </c>
      <c r="O319" s="28">
        <v>42</v>
      </c>
      <c r="P319" s="29">
        <f t="shared" si="5"/>
        <v>975</v>
      </c>
      <c r="R319" s="19"/>
    </row>
    <row r="320" spans="1:18" x14ac:dyDescent="0.2">
      <c r="A320" s="27" t="s">
        <v>717</v>
      </c>
      <c r="B320" s="27" t="s">
        <v>718</v>
      </c>
      <c r="C320" s="28">
        <v>50</v>
      </c>
      <c r="D320" s="28">
        <v>42</v>
      </c>
      <c r="E320" s="28">
        <v>42</v>
      </c>
      <c r="F320" s="28">
        <v>45</v>
      </c>
      <c r="G320" s="28">
        <v>38</v>
      </c>
      <c r="H320" s="28">
        <v>33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9">
        <f t="shared" si="5"/>
        <v>250</v>
      </c>
      <c r="R320" s="19"/>
    </row>
    <row r="321" spans="1:18" x14ac:dyDescent="0.2">
      <c r="A321" s="27" t="s">
        <v>719</v>
      </c>
      <c r="B321" s="27" t="s">
        <v>720</v>
      </c>
      <c r="C321" s="28">
        <v>43</v>
      </c>
      <c r="D321" s="28">
        <v>46</v>
      </c>
      <c r="E321" s="28">
        <v>43</v>
      </c>
      <c r="F321" s="28">
        <v>66</v>
      </c>
      <c r="G321" s="28">
        <v>56</v>
      </c>
      <c r="H321" s="28">
        <v>46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9">
        <f t="shared" si="5"/>
        <v>300</v>
      </c>
      <c r="R321" s="19"/>
    </row>
    <row r="322" spans="1:18" x14ac:dyDescent="0.2">
      <c r="A322" s="27" t="s">
        <v>611</v>
      </c>
      <c r="B322" s="27" t="s">
        <v>612</v>
      </c>
      <c r="C322" s="28">
        <v>0</v>
      </c>
      <c r="D322" s="28">
        <v>0</v>
      </c>
      <c r="E322" s="28">
        <v>0</v>
      </c>
      <c r="F322" s="28">
        <v>0</v>
      </c>
      <c r="G322" s="28">
        <v>0</v>
      </c>
      <c r="H322" s="28">
        <v>0</v>
      </c>
      <c r="I322" s="28">
        <v>17</v>
      </c>
      <c r="J322" s="28">
        <v>18</v>
      </c>
      <c r="K322" s="28">
        <v>30</v>
      </c>
      <c r="L322" s="28">
        <v>0</v>
      </c>
      <c r="M322" s="28">
        <v>0</v>
      </c>
      <c r="N322" s="28">
        <v>0</v>
      </c>
      <c r="O322" s="28">
        <v>0</v>
      </c>
      <c r="P322" s="29">
        <f t="shared" si="5"/>
        <v>65</v>
      </c>
      <c r="R322" s="19"/>
    </row>
    <row r="323" spans="1:18" x14ac:dyDescent="0.2">
      <c r="A323" s="27" t="s">
        <v>721</v>
      </c>
      <c r="B323" s="27" t="s">
        <v>722</v>
      </c>
      <c r="C323" s="28">
        <v>20</v>
      </c>
      <c r="D323" s="28">
        <v>26</v>
      </c>
      <c r="E323" s="28">
        <v>24</v>
      </c>
      <c r="F323" s="28">
        <v>24</v>
      </c>
      <c r="G323" s="28">
        <v>16</v>
      </c>
      <c r="H323" s="28">
        <v>24</v>
      </c>
      <c r="I323" s="28">
        <v>37</v>
      </c>
      <c r="J323" s="28">
        <v>43</v>
      </c>
      <c r="K323" s="28">
        <v>44</v>
      </c>
      <c r="L323" s="28">
        <v>0</v>
      </c>
      <c r="M323" s="28">
        <v>0</v>
      </c>
      <c r="N323" s="28">
        <v>0</v>
      </c>
      <c r="O323" s="28">
        <v>0</v>
      </c>
      <c r="P323" s="29">
        <f t="shared" si="5"/>
        <v>258</v>
      </c>
      <c r="R323" s="19"/>
    </row>
    <row r="324" spans="1:18" x14ac:dyDescent="0.2">
      <c r="A324" s="27" t="s">
        <v>632</v>
      </c>
      <c r="B324" s="27" t="s">
        <v>633</v>
      </c>
      <c r="C324" s="28">
        <v>37</v>
      </c>
      <c r="D324" s="28">
        <v>32</v>
      </c>
      <c r="E324" s="28">
        <v>19</v>
      </c>
      <c r="F324" s="28">
        <v>14</v>
      </c>
      <c r="G324" s="28">
        <v>17</v>
      </c>
      <c r="H324" s="28">
        <v>17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29">
        <f t="shared" si="5"/>
        <v>136</v>
      </c>
      <c r="R324" s="19"/>
    </row>
    <row r="325" spans="1:18" x14ac:dyDescent="0.2">
      <c r="A325" s="27" t="s">
        <v>723</v>
      </c>
      <c r="B325" s="27" t="s">
        <v>724</v>
      </c>
      <c r="C325" s="28">
        <v>71</v>
      </c>
      <c r="D325" s="28">
        <v>69</v>
      </c>
      <c r="E325" s="28">
        <v>85</v>
      </c>
      <c r="F325" s="28">
        <v>62</v>
      </c>
      <c r="G325" s="28">
        <v>48</v>
      </c>
      <c r="H325" s="28">
        <v>75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9">
        <f t="shared" si="5"/>
        <v>410</v>
      </c>
      <c r="R325" s="19"/>
    </row>
    <row r="326" spans="1:18" ht="13.5" thickBot="1" x14ac:dyDescent="0.25">
      <c r="A326" s="21"/>
      <c r="B326" s="22" t="s">
        <v>589</v>
      </c>
      <c r="C326" s="30">
        <f t="shared" ref="C326:P326" si="6">SUM(C125:C325)</f>
        <v>12259</v>
      </c>
      <c r="D326" s="30">
        <f t="shared" si="6"/>
        <v>12055</v>
      </c>
      <c r="E326" s="30">
        <f t="shared" si="6"/>
        <v>11838</v>
      </c>
      <c r="F326" s="30">
        <f t="shared" si="6"/>
        <v>11558</v>
      </c>
      <c r="G326" s="30">
        <f t="shared" si="6"/>
        <v>11509</v>
      </c>
      <c r="H326" s="30">
        <f t="shared" si="6"/>
        <v>11717</v>
      </c>
      <c r="I326" s="30">
        <f t="shared" si="6"/>
        <v>12777</v>
      </c>
      <c r="J326" s="30">
        <f t="shared" si="6"/>
        <v>11588</v>
      </c>
      <c r="K326" s="30">
        <f t="shared" si="6"/>
        <v>10764</v>
      </c>
      <c r="L326" s="30">
        <f t="shared" si="6"/>
        <v>7167</v>
      </c>
      <c r="M326" s="30">
        <f t="shared" si="6"/>
        <v>6117</v>
      </c>
      <c r="N326" s="30">
        <f t="shared" si="6"/>
        <v>5405</v>
      </c>
      <c r="O326" s="30">
        <f t="shared" si="6"/>
        <v>4635</v>
      </c>
      <c r="P326" s="30">
        <f t="shared" si="6"/>
        <v>129389</v>
      </c>
    </row>
    <row r="327" spans="1:18" ht="13.5" thickTop="1" x14ac:dyDescent="0.2"/>
  </sheetData>
  <mergeCells count="17">
    <mergeCell ref="N5:N6"/>
    <mergeCell ref="O5:O6"/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</mergeCells>
  <printOptions horizontalCentered="1"/>
  <pageMargins left="0" right="0" top="0.43" bottom="0.85" header="0.2" footer="0.19"/>
  <pageSetup scale="85" orientation="landscape" horizontalDpi="4294967293" r:id="rId1"/>
  <headerFooter alignWithMargins="0">
    <oddFooter>&amp;L&amp;"Arial,Italic"&amp;8School Business Services
School Allotments Section&amp;C &amp;R&amp;"Arial,Italic"&amp;8 3/6/2020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6"/>
  <sheetViews>
    <sheetView zoomScaleNormal="100" workbookViewId="0">
      <selection activeCell="A3" sqref="A3"/>
    </sheetView>
  </sheetViews>
  <sheetFormatPr defaultRowHeight="12.75" x14ac:dyDescent="0.2"/>
  <cols>
    <col min="1" max="1" width="5.42578125" style="47" customWidth="1"/>
    <col min="2" max="2" width="14.85546875" style="47" customWidth="1"/>
    <col min="3" max="3" width="7.5703125" style="23" customWidth="1"/>
    <col min="4" max="14" width="7.7109375" style="23" bestFit="1" customWidth="1"/>
    <col min="15" max="15" width="8.5703125" style="23" customWidth="1"/>
    <col min="16" max="16" width="9.7109375" style="47" bestFit="1" customWidth="1"/>
  </cols>
  <sheetData>
    <row r="1" spans="1:16" x14ac:dyDescent="0.2">
      <c r="A1" s="59" t="s">
        <v>740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">
      <c r="A3" s="50"/>
      <c r="B3" s="50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54"/>
    </row>
    <row r="4" spans="1:16" x14ac:dyDescent="0.2">
      <c r="A4" s="50"/>
      <c r="B4" s="5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54"/>
    </row>
    <row r="5" spans="1:16" x14ac:dyDescent="0.2">
      <c r="A5" s="60" t="s">
        <v>22</v>
      </c>
      <c r="B5" s="60" t="s">
        <v>418</v>
      </c>
      <c r="C5" s="61" t="s">
        <v>23</v>
      </c>
      <c r="D5" s="61" t="s">
        <v>24</v>
      </c>
      <c r="E5" s="61" t="s">
        <v>25</v>
      </c>
      <c r="F5" s="61" t="s">
        <v>26</v>
      </c>
      <c r="G5" s="61" t="s">
        <v>27</v>
      </c>
      <c r="H5" s="61" t="s">
        <v>28</v>
      </c>
      <c r="I5" s="61" t="s">
        <v>29</v>
      </c>
      <c r="J5" s="61" t="s">
        <v>30</v>
      </c>
      <c r="K5" s="61" t="s">
        <v>31</v>
      </c>
      <c r="L5" s="61" t="s">
        <v>32</v>
      </c>
      <c r="M5" s="61" t="s">
        <v>33</v>
      </c>
      <c r="N5" s="61" t="s">
        <v>34</v>
      </c>
      <c r="O5" s="61" t="s">
        <v>35</v>
      </c>
      <c r="P5" s="61" t="s">
        <v>21</v>
      </c>
    </row>
    <row r="6" spans="1:16" x14ac:dyDescent="0.2">
      <c r="A6" s="60"/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x14ac:dyDescent="0.2">
      <c r="A7" s="50"/>
      <c r="B7" s="5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54"/>
    </row>
    <row r="8" spans="1:16" x14ac:dyDescent="0.2">
      <c r="A8" s="51" t="s">
        <v>4</v>
      </c>
      <c r="B8" s="51" t="s">
        <v>421</v>
      </c>
      <c r="C8" s="20">
        <v>1742</v>
      </c>
      <c r="D8" s="20">
        <v>1776</v>
      </c>
      <c r="E8" s="20">
        <v>1708</v>
      </c>
      <c r="F8" s="20">
        <v>1700</v>
      </c>
      <c r="G8" s="20">
        <v>1732</v>
      </c>
      <c r="H8" s="20">
        <v>1789</v>
      </c>
      <c r="I8" s="20">
        <v>1915</v>
      </c>
      <c r="J8" s="20">
        <v>1824</v>
      </c>
      <c r="K8" s="20">
        <v>1759</v>
      </c>
      <c r="L8" s="20">
        <v>1948</v>
      </c>
      <c r="M8" s="20">
        <v>1674</v>
      </c>
      <c r="N8" s="20">
        <v>1789</v>
      </c>
      <c r="O8" s="20">
        <v>1575</v>
      </c>
      <c r="P8" s="55">
        <f>SUM(C8:O8)</f>
        <v>22931</v>
      </c>
    </row>
    <row r="9" spans="1:16" x14ac:dyDescent="0.2">
      <c r="A9" s="51" t="s">
        <v>36</v>
      </c>
      <c r="B9" s="51" t="s">
        <v>422</v>
      </c>
      <c r="C9" s="20">
        <v>343</v>
      </c>
      <c r="D9" s="20">
        <v>375</v>
      </c>
      <c r="E9" s="20">
        <v>391</v>
      </c>
      <c r="F9" s="20">
        <v>318</v>
      </c>
      <c r="G9" s="20">
        <v>368</v>
      </c>
      <c r="H9" s="20">
        <v>370</v>
      </c>
      <c r="I9" s="20">
        <v>366</v>
      </c>
      <c r="J9" s="20">
        <v>389</v>
      </c>
      <c r="K9" s="20">
        <v>402</v>
      </c>
      <c r="L9" s="20">
        <v>420</v>
      </c>
      <c r="M9" s="20">
        <v>326</v>
      </c>
      <c r="N9" s="20">
        <v>352</v>
      </c>
      <c r="O9" s="20">
        <v>337</v>
      </c>
      <c r="P9" s="55">
        <f t="shared" ref="P9:P72" si="0">SUM(C9:O9)</f>
        <v>4757</v>
      </c>
    </row>
    <row r="10" spans="1:16" x14ac:dyDescent="0.2">
      <c r="A10" s="51" t="s">
        <v>37</v>
      </c>
      <c r="B10" s="51" t="s">
        <v>423</v>
      </c>
      <c r="C10" s="20">
        <v>114</v>
      </c>
      <c r="D10" s="20">
        <v>102</v>
      </c>
      <c r="E10" s="20">
        <v>109</v>
      </c>
      <c r="F10" s="20">
        <v>95</v>
      </c>
      <c r="G10" s="20">
        <v>117</v>
      </c>
      <c r="H10" s="20">
        <v>94</v>
      </c>
      <c r="I10" s="20">
        <v>107</v>
      </c>
      <c r="J10" s="20">
        <v>113</v>
      </c>
      <c r="K10" s="20">
        <v>119</v>
      </c>
      <c r="L10" s="20">
        <v>103</v>
      </c>
      <c r="M10" s="20">
        <v>100</v>
      </c>
      <c r="N10" s="20">
        <v>106</v>
      </c>
      <c r="O10" s="20">
        <v>99</v>
      </c>
      <c r="P10" s="55">
        <f t="shared" si="0"/>
        <v>1378</v>
      </c>
    </row>
    <row r="11" spans="1:16" x14ac:dyDescent="0.2">
      <c r="A11" s="51" t="s">
        <v>38</v>
      </c>
      <c r="B11" s="51" t="s">
        <v>424</v>
      </c>
      <c r="C11" s="20">
        <v>259</v>
      </c>
      <c r="D11" s="20">
        <v>241</v>
      </c>
      <c r="E11" s="20">
        <v>247</v>
      </c>
      <c r="F11" s="20">
        <v>232</v>
      </c>
      <c r="G11" s="20">
        <v>241</v>
      </c>
      <c r="H11" s="20">
        <v>262</v>
      </c>
      <c r="I11" s="20">
        <v>261</v>
      </c>
      <c r="J11" s="20">
        <v>226</v>
      </c>
      <c r="K11" s="20">
        <v>246</v>
      </c>
      <c r="L11" s="20">
        <v>247</v>
      </c>
      <c r="M11" s="20">
        <v>224</v>
      </c>
      <c r="N11" s="20">
        <v>241</v>
      </c>
      <c r="O11" s="20">
        <v>220</v>
      </c>
      <c r="P11" s="55">
        <f t="shared" si="0"/>
        <v>3147</v>
      </c>
    </row>
    <row r="12" spans="1:16" x14ac:dyDescent="0.2">
      <c r="A12" s="51" t="s">
        <v>39</v>
      </c>
      <c r="B12" s="51" t="s">
        <v>425</v>
      </c>
      <c r="C12" s="20">
        <v>197</v>
      </c>
      <c r="D12" s="20">
        <v>208</v>
      </c>
      <c r="E12" s="20">
        <v>214</v>
      </c>
      <c r="F12" s="20">
        <v>189</v>
      </c>
      <c r="G12" s="20">
        <v>240</v>
      </c>
      <c r="H12" s="20">
        <v>221</v>
      </c>
      <c r="I12" s="20">
        <v>244</v>
      </c>
      <c r="J12" s="20">
        <v>277</v>
      </c>
      <c r="K12" s="20">
        <v>240</v>
      </c>
      <c r="L12" s="20">
        <v>252</v>
      </c>
      <c r="M12" s="20">
        <v>222</v>
      </c>
      <c r="N12" s="20">
        <v>228</v>
      </c>
      <c r="O12" s="20">
        <v>204</v>
      </c>
      <c r="P12" s="55">
        <f t="shared" si="0"/>
        <v>2936</v>
      </c>
    </row>
    <row r="13" spans="1:16" x14ac:dyDescent="0.2">
      <c r="A13" s="51" t="s">
        <v>40</v>
      </c>
      <c r="B13" s="51" t="s">
        <v>426</v>
      </c>
      <c r="C13" s="20">
        <v>130</v>
      </c>
      <c r="D13" s="20">
        <v>143</v>
      </c>
      <c r="E13" s="20">
        <v>142</v>
      </c>
      <c r="F13" s="20">
        <v>146</v>
      </c>
      <c r="G13" s="20">
        <v>146</v>
      </c>
      <c r="H13" s="20">
        <v>152</v>
      </c>
      <c r="I13" s="20">
        <v>171</v>
      </c>
      <c r="J13" s="20">
        <v>156</v>
      </c>
      <c r="K13" s="20">
        <v>158</v>
      </c>
      <c r="L13" s="20">
        <v>143</v>
      </c>
      <c r="M13" s="20">
        <v>148</v>
      </c>
      <c r="N13" s="20">
        <v>143</v>
      </c>
      <c r="O13" s="20">
        <v>120</v>
      </c>
      <c r="P13" s="55">
        <f t="shared" si="0"/>
        <v>1898</v>
      </c>
    </row>
    <row r="14" spans="1:16" x14ac:dyDescent="0.2">
      <c r="A14" s="51" t="s">
        <v>41</v>
      </c>
      <c r="B14" s="51" t="s">
        <v>427</v>
      </c>
      <c r="C14" s="20">
        <v>456</v>
      </c>
      <c r="D14" s="20">
        <v>445</v>
      </c>
      <c r="E14" s="20">
        <v>453</v>
      </c>
      <c r="F14" s="20">
        <v>480</v>
      </c>
      <c r="G14" s="20">
        <v>485</v>
      </c>
      <c r="H14" s="20">
        <v>504</v>
      </c>
      <c r="I14" s="20">
        <v>485</v>
      </c>
      <c r="J14" s="20">
        <v>516</v>
      </c>
      <c r="K14" s="20">
        <v>496</v>
      </c>
      <c r="L14" s="20">
        <v>556</v>
      </c>
      <c r="M14" s="20">
        <v>493</v>
      </c>
      <c r="N14" s="20">
        <v>460</v>
      </c>
      <c r="O14" s="20">
        <v>522</v>
      </c>
      <c r="P14" s="55">
        <f t="shared" si="0"/>
        <v>6351</v>
      </c>
    </row>
    <row r="15" spans="1:16" x14ac:dyDescent="0.2">
      <c r="A15" s="51" t="s">
        <v>42</v>
      </c>
      <c r="B15" s="51" t="s">
        <v>428</v>
      </c>
      <c r="C15" s="20">
        <v>154</v>
      </c>
      <c r="D15" s="20">
        <v>126</v>
      </c>
      <c r="E15" s="20">
        <v>127</v>
      </c>
      <c r="F15" s="20">
        <v>165</v>
      </c>
      <c r="G15" s="20">
        <v>138</v>
      </c>
      <c r="H15" s="20">
        <v>177</v>
      </c>
      <c r="I15" s="20">
        <v>160</v>
      </c>
      <c r="J15" s="20">
        <v>162</v>
      </c>
      <c r="K15" s="20">
        <v>155</v>
      </c>
      <c r="L15" s="20">
        <v>176</v>
      </c>
      <c r="M15" s="20">
        <v>153</v>
      </c>
      <c r="N15" s="20">
        <v>145</v>
      </c>
      <c r="O15" s="20">
        <v>149</v>
      </c>
      <c r="P15" s="55">
        <f t="shared" si="0"/>
        <v>1987</v>
      </c>
    </row>
    <row r="16" spans="1:16" x14ac:dyDescent="0.2">
      <c r="A16" s="51" t="s">
        <v>43</v>
      </c>
      <c r="B16" s="51" t="s">
        <v>429</v>
      </c>
      <c r="C16" s="20">
        <v>301</v>
      </c>
      <c r="D16" s="20">
        <v>302</v>
      </c>
      <c r="E16" s="20">
        <v>268</v>
      </c>
      <c r="F16" s="20">
        <v>268</v>
      </c>
      <c r="G16" s="20">
        <v>298</v>
      </c>
      <c r="H16" s="20">
        <v>300</v>
      </c>
      <c r="I16" s="20">
        <v>300</v>
      </c>
      <c r="J16" s="20">
        <v>353</v>
      </c>
      <c r="K16" s="20">
        <v>341</v>
      </c>
      <c r="L16" s="20">
        <v>383</v>
      </c>
      <c r="M16" s="20">
        <v>352</v>
      </c>
      <c r="N16" s="20">
        <v>307</v>
      </c>
      <c r="O16" s="20">
        <v>321</v>
      </c>
      <c r="P16" s="55">
        <f t="shared" si="0"/>
        <v>4094</v>
      </c>
    </row>
    <row r="17" spans="1:16" x14ac:dyDescent="0.2">
      <c r="A17" s="51" t="s">
        <v>44</v>
      </c>
      <c r="B17" s="51" t="s">
        <v>430</v>
      </c>
      <c r="C17" s="20">
        <v>837</v>
      </c>
      <c r="D17" s="20">
        <v>891</v>
      </c>
      <c r="E17" s="20">
        <v>880</v>
      </c>
      <c r="F17" s="20">
        <v>897</v>
      </c>
      <c r="G17" s="20">
        <v>919</v>
      </c>
      <c r="H17" s="20">
        <v>948</v>
      </c>
      <c r="I17" s="20">
        <v>1053</v>
      </c>
      <c r="J17" s="20">
        <v>1060</v>
      </c>
      <c r="K17" s="20">
        <v>1050</v>
      </c>
      <c r="L17" s="20">
        <v>1185</v>
      </c>
      <c r="M17" s="20">
        <v>957</v>
      </c>
      <c r="N17" s="20">
        <v>957</v>
      </c>
      <c r="O17" s="20">
        <v>985</v>
      </c>
      <c r="P17" s="55">
        <f t="shared" si="0"/>
        <v>12619</v>
      </c>
    </row>
    <row r="18" spans="1:16" x14ac:dyDescent="0.2">
      <c r="A18" s="51" t="s">
        <v>45</v>
      </c>
      <c r="B18" s="51" t="s">
        <v>431</v>
      </c>
      <c r="C18" s="20">
        <v>1880</v>
      </c>
      <c r="D18" s="20">
        <v>1759</v>
      </c>
      <c r="E18" s="20">
        <v>1779</v>
      </c>
      <c r="F18" s="20">
        <v>1763</v>
      </c>
      <c r="G18" s="20">
        <v>1766</v>
      </c>
      <c r="H18" s="20">
        <v>1739</v>
      </c>
      <c r="I18" s="20">
        <v>1858</v>
      </c>
      <c r="J18" s="20">
        <v>1861</v>
      </c>
      <c r="K18" s="20">
        <v>1788</v>
      </c>
      <c r="L18" s="20">
        <v>2086</v>
      </c>
      <c r="M18" s="20">
        <v>1823</v>
      </c>
      <c r="N18" s="20">
        <v>1862</v>
      </c>
      <c r="O18" s="20">
        <v>1754</v>
      </c>
      <c r="P18" s="55">
        <f t="shared" si="0"/>
        <v>23718</v>
      </c>
    </row>
    <row r="19" spans="1:16" x14ac:dyDescent="0.2">
      <c r="A19" s="51" t="s">
        <v>46</v>
      </c>
      <c r="B19" s="51" t="s">
        <v>432</v>
      </c>
      <c r="C19" s="20">
        <v>332</v>
      </c>
      <c r="D19" s="20">
        <v>320</v>
      </c>
      <c r="E19" s="20">
        <v>361</v>
      </c>
      <c r="F19" s="20">
        <v>352</v>
      </c>
      <c r="G19" s="20">
        <v>333</v>
      </c>
      <c r="H19" s="20">
        <v>354</v>
      </c>
      <c r="I19" s="20">
        <v>288</v>
      </c>
      <c r="J19" s="20">
        <v>291</v>
      </c>
      <c r="K19" s="20">
        <v>302</v>
      </c>
      <c r="L19" s="20">
        <v>416</v>
      </c>
      <c r="M19" s="20">
        <v>346</v>
      </c>
      <c r="N19" s="20">
        <v>325</v>
      </c>
      <c r="O19" s="20">
        <v>293</v>
      </c>
      <c r="P19" s="55">
        <f t="shared" si="0"/>
        <v>4313</v>
      </c>
    </row>
    <row r="20" spans="1:16" x14ac:dyDescent="0.2">
      <c r="A20" s="51" t="s">
        <v>47</v>
      </c>
      <c r="B20" s="51" t="s">
        <v>433</v>
      </c>
      <c r="C20" s="20">
        <v>846</v>
      </c>
      <c r="D20" s="20">
        <v>851</v>
      </c>
      <c r="E20" s="20">
        <v>854</v>
      </c>
      <c r="F20" s="20">
        <v>852</v>
      </c>
      <c r="G20" s="20">
        <v>878</v>
      </c>
      <c r="H20" s="20">
        <v>940</v>
      </c>
      <c r="I20" s="20">
        <v>1029</v>
      </c>
      <c r="J20" s="20">
        <v>971</v>
      </c>
      <c r="K20" s="20">
        <v>955</v>
      </c>
      <c r="L20" s="20">
        <v>1020</v>
      </c>
      <c r="M20" s="20">
        <v>878</v>
      </c>
      <c r="N20" s="20">
        <v>933</v>
      </c>
      <c r="O20" s="20">
        <v>901</v>
      </c>
      <c r="P20" s="55">
        <f t="shared" si="0"/>
        <v>11908</v>
      </c>
    </row>
    <row r="21" spans="1:16" x14ac:dyDescent="0.2">
      <c r="A21" s="51" t="s">
        <v>48</v>
      </c>
      <c r="B21" s="51" t="s">
        <v>434</v>
      </c>
      <c r="C21" s="20">
        <v>2304</v>
      </c>
      <c r="D21" s="20">
        <v>2395</v>
      </c>
      <c r="E21" s="20">
        <v>2405</v>
      </c>
      <c r="F21" s="20">
        <v>2361</v>
      </c>
      <c r="G21" s="20">
        <v>2504</v>
      </c>
      <c r="H21" s="20">
        <v>2723</v>
      </c>
      <c r="I21" s="20">
        <v>2767</v>
      </c>
      <c r="J21" s="20">
        <v>2791</v>
      </c>
      <c r="K21" s="20">
        <v>2731</v>
      </c>
      <c r="L21" s="20">
        <v>2949</v>
      </c>
      <c r="M21" s="20">
        <v>2603</v>
      </c>
      <c r="N21" s="20">
        <v>2636</v>
      </c>
      <c r="O21" s="20">
        <v>2481</v>
      </c>
      <c r="P21" s="55">
        <f t="shared" si="0"/>
        <v>33650</v>
      </c>
    </row>
    <row r="22" spans="1:16" x14ac:dyDescent="0.2">
      <c r="A22" s="51" t="s">
        <v>49</v>
      </c>
      <c r="B22" s="51" t="s">
        <v>435</v>
      </c>
      <c r="C22" s="20">
        <v>431</v>
      </c>
      <c r="D22" s="20">
        <v>386</v>
      </c>
      <c r="E22" s="20">
        <v>391</v>
      </c>
      <c r="F22" s="20">
        <v>404</v>
      </c>
      <c r="G22" s="20">
        <v>418</v>
      </c>
      <c r="H22" s="20">
        <v>427</v>
      </c>
      <c r="I22" s="20">
        <v>452</v>
      </c>
      <c r="J22" s="20">
        <v>448</v>
      </c>
      <c r="K22" s="20">
        <v>407</v>
      </c>
      <c r="L22" s="20">
        <v>494</v>
      </c>
      <c r="M22" s="20">
        <v>368</v>
      </c>
      <c r="N22" s="20">
        <v>400</v>
      </c>
      <c r="O22" s="20">
        <v>378</v>
      </c>
      <c r="P22" s="55">
        <f t="shared" si="0"/>
        <v>5404</v>
      </c>
    </row>
    <row r="23" spans="1:16" x14ac:dyDescent="0.2">
      <c r="A23" s="51" t="s">
        <v>50</v>
      </c>
      <c r="B23" s="51" t="s">
        <v>436</v>
      </c>
      <c r="C23" s="20">
        <v>817</v>
      </c>
      <c r="D23" s="20">
        <v>822</v>
      </c>
      <c r="E23" s="20">
        <v>803</v>
      </c>
      <c r="F23" s="20">
        <v>785</v>
      </c>
      <c r="G23" s="20">
        <v>812</v>
      </c>
      <c r="H23" s="20">
        <v>831</v>
      </c>
      <c r="I23" s="20">
        <v>890</v>
      </c>
      <c r="J23" s="20">
        <v>947</v>
      </c>
      <c r="K23" s="20">
        <v>889</v>
      </c>
      <c r="L23" s="20">
        <v>927</v>
      </c>
      <c r="M23" s="20">
        <v>872</v>
      </c>
      <c r="N23" s="20">
        <v>897</v>
      </c>
      <c r="O23" s="20">
        <v>939</v>
      </c>
      <c r="P23" s="55">
        <f t="shared" si="0"/>
        <v>11231</v>
      </c>
    </row>
    <row r="24" spans="1:16" x14ac:dyDescent="0.2">
      <c r="A24" s="51" t="s">
        <v>51</v>
      </c>
      <c r="B24" s="51" t="s">
        <v>437</v>
      </c>
      <c r="C24" s="20">
        <v>142</v>
      </c>
      <c r="D24" s="20">
        <v>152</v>
      </c>
      <c r="E24" s="20">
        <v>129</v>
      </c>
      <c r="F24" s="20">
        <v>121</v>
      </c>
      <c r="G24" s="20">
        <v>136</v>
      </c>
      <c r="H24" s="20">
        <v>115</v>
      </c>
      <c r="I24" s="20">
        <v>145</v>
      </c>
      <c r="J24" s="20">
        <v>151</v>
      </c>
      <c r="K24" s="20">
        <v>175</v>
      </c>
      <c r="L24" s="20">
        <v>161</v>
      </c>
      <c r="M24" s="20">
        <v>156</v>
      </c>
      <c r="N24" s="20">
        <v>147</v>
      </c>
      <c r="O24" s="20">
        <v>137</v>
      </c>
      <c r="P24" s="55">
        <f t="shared" si="0"/>
        <v>1867</v>
      </c>
    </row>
    <row r="25" spans="1:16" x14ac:dyDescent="0.2">
      <c r="A25" s="51" t="s">
        <v>52</v>
      </c>
      <c r="B25" s="51" t="s">
        <v>438</v>
      </c>
      <c r="C25" s="20">
        <v>544</v>
      </c>
      <c r="D25" s="20">
        <v>564</v>
      </c>
      <c r="E25" s="20">
        <v>607</v>
      </c>
      <c r="F25" s="20">
        <v>584</v>
      </c>
      <c r="G25" s="20">
        <v>610</v>
      </c>
      <c r="H25" s="20">
        <v>579</v>
      </c>
      <c r="I25" s="20">
        <v>665</v>
      </c>
      <c r="J25" s="20">
        <v>689</v>
      </c>
      <c r="K25" s="20">
        <v>687</v>
      </c>
      <c r="L25" s="20">
        <v>750</v>
      </c>
      <c r="M25" s="20">
        <v>641</v>
      </c>
      <c r="N25" s="20">
        <v>610</v>
      </c>
      <c r="O25" s="20">
        <v>561</v>
      </c>
      <c r="P25" s="55">
        <f t="shared" si="0"/>
        <v>8091</v>
      </c>
    </row>
    <row r="26" spans="1:16" x14ac:dyDescent="0.2">
      <c r="A26" s="51" t="s">
        <v>53</v>
      </c>
      <c r="B26" s="51" t="s">
        <v>439</v>
      </c>
      <c r="C26" s="20">
        <v>188</v>
      </c>
      <c r="D26" s="20">
        <v>192</v>
      </c>
      <c r="E26" s="20">
        <v>165</v>
      </c>
      <c r="F26" s="20">
        <v>157</v>
      </c>
      <c r="G26" s="20">
        <v>181</v>
      </c>
      <c r="H26" s="20">
        <v>199</v>
      </c>
      <c r="I26" s="20">
        <v>191</v>
      </c>
      <c r="J26" s="20">
        <v>194</v>
      </c>
      <c r="K26" s="20">
        <v>168</v>
      </c>
      <c r="L26" s="20">
        <v>205</v>
      </c>
      <c r="M26" s="20">
        <v>159</v>
      </c>
      <c r="N26" s="20">
        <v>189</v>
      </c>
      <c r="O26" s="20">
        <v>168</v>
      </c>
      <c r="P26" s="55">
        <f t="shared" si="0"/>
        <v>2356</v>
      </c>
    </row>
    <row r="27" spans="1:16" x14ac:dyDescent="0.2">
      <c r="A27" s="51" t="s">
        <v>54</v>
      </c>
      <c r="B27" s="51" t="s">
        <v>440</v>
      </c>
      <c r="C27" s="20">
        <v>1154</v>
      </c>
      <c r="D27" s="20">
        <v>1078</v>
      </c>
      <c r="E27" s="20">
        <v>1198</v>
      </c>
      <c r="F27" s="20">
        <v>1146</v>
      </c>
      <c r="G27" s="20">
        <v>1117</v>
      </c>
      <c r="H27" s="20">
        <v>1235</v>
      </c>
      <c r="I27" s="20">
        <v>1258</v>
      </c>
      <c r="J27" s="20">
        <v>1305</v>
      </c>
      <c r="K27" s="20">
        <v>1298</v>
      </c>
      <c r="L27" s="20">
        <v>1354</v>
      </c>
      <c r="M27" s="20">
        <v>1171</v>
      </c>
      <c r="N27" s="20">
        <v>1221</v>
      </c>
      <c r="O27" s="20">
        <v>1212</v>
      </c>
      <c r="P27" s="55">
        <f t="shared" si="0"/>
        <v>15747</v>
      </c>
    </row>
    <row r="28" spans="1:16" x14ac:dyDescent="0.2">
      <c r="A28" s="51" t="s">
        <v>55</v>
      </c>
      <c r="B28" s="51" t="s">
        <v>441</v>
      </c>
      <c r="C28" s="20">
        <v>329</v>
      </c>
      <c r="D28" s="20">
        <v>319</v>
      </c>
      <c r="E28" s="20">
        <v>307</v>
      </c>
      <c r="F28" s="20">
        <v>304</v>
      </c>
      <c r="G28" s="20">
        <v>317</v>
      </c>
      <c r="H28" s="20">
        <v>317</v>
      </c>
      <c r="I28" s="20">
        <v>325</v>
      </c>
      <c r="J28" s="20">
        <v>344</v>
      </c>
      <c r="K28" s="20">
        <v>345</v>
      </c>
      <c r="L28" s="20">
        <v>359</v>
      </c>
      <c r="M28" s="20">
        <v>284</v>
      </c>
      <c r="N28" s="20">
        <v>287</v>
      </c>
      <c r="O28" s="20">
        <v>283</v>
      </c>
      <c r="P28" s="55">
        <f t="shared" si="0"/>
        <v>4120</v>
      </c>
    </row>
    <row r="29" spans="1:16" x14ac:dyDescent="0.2">
      <c r="A29" s="51" t="s">
        <v>56</v>
      </c>
      <c r="B29" s="51" t="s">
        <v>442</v>
      </c>
      <c r="C29" s="20">
        <v>214</v>
      </c>
      <c r="D29" s="20">
        <v>189</v>
      </c>
      <c r="E29" s="20">
        <v>230</v>
      </c>
      <c r="F29" s="20">
        <v>210</v>
      </c>
      <c r="G29" s="20">
        <v>203</v>
      </c>
      <c r="H29" s="20">
        <v>231</v>
      </c>
      <c r="I29" s="20">
        <v>245</v>
      </c>
      <c r="J29" s="20">
        <v>248</v>
      </c>
      <c r="K29" s="20">
        <v>208</v>
      </c>
      <c r="L29" s="20">
        <v>268</v>
      </c>
      <c r="M29" s="20">
        <v>223</v>
      </c>
      <c r="N29" s="20">
        <v>231</v>
      </c>
      <c r="O29" s="20">
        <v>229</v>
      </c>
      <c r="P29" s="55">
        <f t="shared" si="0"/>
        <v>2929</v>
      </c>
    </row>
    <row r="30" spans="1:16" x14ac:dyDescent="0.2">
      <c r="A30" s="51" t="s">
        <v>57</v>
      </c>
      <c r="B30" s="51" t="s">
        <v>443</v>
      </c>
      <c r="C30" s="20">
        <v>676</v>
      </c>
      <c r="D30" s="20">
        <v>635</v>
      </c>
      <c r="E30" s="20">
        <v>642</v>
      </c>
      <c r="F30" s="20">
        <v>645</v>
      </c>
      <c r="G30" s="20">
        <v>641</v>
      </c>
      <c r="H30" s="20">
        <v>701</v>
      </c>
      <c r="I30" s="20">
        <v>732</v>
      </c>
      <c r="J30" s="20">
        <v>720</v>
      </c>
      <c r="K30" s="20">
        <v>771</v>
      </c>
      <c r="L30" s="20">
        <v>827</v>
      </c>
      <c r="M30" s="20">
        <v>682</v>
      </c>
      <c r="N30" s="20">
        <v>674</v>
      </c>
      <c r="O30" s="20">
        <v>632</v>
      </c>
      <c r="P30" s="55">
        <f t="shared" si="0"/>
        <v>8978</v>
      </c>
    </row>
    <row r="31" spans="1:16" x14ac:dyDescent="0.2">
      <c r="A31" s="51" t="s">
        <v>58</v>
      </c>
      <c r="B31" s="51" t="s">
        <v>444</v>
      </c>
      <c r="C31" s="20">
        <v>227</v>
      </c>
      <c r="D31" s="20">
        <v>185</v>
      </c>
      <c r="E31" s="20">
        <v>214</v>
      </c>
      <c r="F31" s="20">
        <v>200</v>
      </c>
      <c r="G31" s="20">
        <v>229</v>
      </c>
      <c r="H31" s="20">
        <v>224</v>
      </c>
      <c r="I31" s="20">
        <v>266</v>
      </c>
      <c r="J31" s="20">
        <v>244</v>
      </c>
      <c r="K31" s="20">
        <v>261</v>
      </c>
      <c r="L31" s="20">
        <v>282</v>
      </c>
      <c r="M31" s="20">
        <v>245</v>
      </c>
      <c r="N31" s="20">
        <v>271</v>
      </c>
      <c r="O31" s="20">
        <v>254</v>
      </c>
      <c r="P31" s="55">
        <f t="shared" si="0"/>
        <v>3102</v>
      </c>
    </row>
    <row r="32" spans="1:16" x14ac:dyDescent="0.2">
      <c r="A32" s="51" t="s">
        <v>59</v>
      </c>
      <c r="B32" s="51" t="s">
        <v>445</v>
      </c>
      <c r="C32" s="20">
        <v>130</v>
      </c>
      <c r="D32" s="20">
        <v>160</v>
      </c>
      <c r="E32" s="20">
        <v>117</v>
      </c>
      <c r="F32" s="20">
        <v>145</v>
      </c>
      <c r="G32" s="20">
        <v>150</v>
      </c>
      <c r="H32" s="20">
        <v>143</v>
      </c>
      <c r="I32" s="20">
        <v>166</v>
      </c>
      <c r="J32" s="20">
        <v>150</v>
      </c>
      <c r="K32" s="20">
        <v>164</v>
      </c>
      <c r="L32" s="20">
        <v>131</v>
      </c>
      <c r="M32" s="20">
        <v>142</v>
      </c>
      <c r="N32" s="20">
        <v>137</v>
      </c>
      <c r="O32" s="20">
        <v>145</v>
      </c>
      <c r="P32" s="55">
        <f t="shared" si="0"/>
        <v>1880</v>
      </c>
    </row>
    <row r="33" spans="1:16" x14ac:dyDescent="0.2">
      <c r="A33" s="51" t="s">
        <v>60</v>
      </c>
      <c r="B33" s="51" t="s">
        <v>446</v>
      </c>
      <c r="C33" s="20">
        <v>89</v>
      </c>
      <c r="D33" s="20">
        <v>116</v>
      </c>
      <c r="E33" s="20">
        <v>95</v>
      </c>
      <c r="F33" s="20">
        <v>85</v>
      </c>
      <c r="G33" s="20">
        <v>87</v>
      </c>
      <c r="H33" s="20">
        <v>95</v>
      </c>
      <c r="I33" s="20">
        <v>120</v>
      </c>
      <c r="J33" s="20">
        <v>95</v>
      </c>
      <c r="K33" s="20">
        <v>106</v>
      </c>
      <c r="L33" s="20">
        <v>127</v>
      </c>
      <c r="M33" s="20">
        <v>92</v>
      </c>
      <c r="N33" s="20">
        <v>92</v>
      </c>
      <c r="O33" s="20">
        <v>88</v>
      </c>
      <c r="P33" s="55">
        <f t="shared" si="0"/>
        <v>1287</v>
      </c>
    </row>
    <row r="34" spans="1:16" x14ac:dyDescent="0.2">
      <c r="A34" s="51" t="s">
        <v>61</v>
      </c>
      <c r="B34" s="51" t="s">
        <v>447</v>
      </c>
      <c r="C34" s="20">
        <v>987</v>
      </c>
      <c r="D34" s="20">
        <v>992</v>
      </c>
      <c r="E34" s="20">
        <v>1061</v>
      </c>
      <c r="F34" s="20">
        <v>1033</v>
      </c>
      <c r="G34" s="20">
        <v>1102</v>
      </c>
      <c r="H34" s="20">
        <v>1150</v>
      </c>
      <c r="I34" s="20">
        <v>1152</v>
      </c>
      <c r="J34" s="20">
        <v>1152</v>
      </c>
      <c r="K34" s="20">
        <v>1090</v>
      </c>
      <c r="L34" s="20">
        <v>1300</v>
      </c>
      <c r="M34" s="20">
        <v>1042</v>
      </c>
      <c r="N34" s="20">
        <v>1033</v>
      </c>
      <c r="O34" s="20">
        <v>1040</v>
      </c>
      <c r="P34" s="55">
        <f t="shared" si="0"/>
        <v>14134</v>
      </c>
    </row>
    <row r="35" spans="1:16" x14ac:dyDescent="0.2">
      <c r="A35" s="51" t="s">
        <v>62</v>
      </c>
      <c r="B35" s="51" t="s">
        <v>448</v>
      </c>
      <c r="C35" s="20">
        <v>387</v>
      </c>
      <c r="D35" s="20">
        <v>402</v>
      </c>
      <c r="E35" s="20">
        <v>381</v>
      </c>
      <c r="F35" s="20">
        <v>366</v>
      </c>
      <c r="G35" s="20">
        <v>380</v>
      </c>
      <c r="H35" s="20">
        <v>405</v>
      </c>
      <c r="I35" s="20">
        <v>386</v>
      </c>
      <c r="J35" s="20">
        <v>415</v>
      </c>
      <c r="K35" s="20">
        <v>409</v>
      </c>
      <c r="L35" s="20">
        <v>500</v>
      </c>
      <c r="M35" s="20">
        <v>464</v>
      </c>
      <c r="N35" s="20">
        <v>435</v>
      </c>
      <c r="O35" s="20">
        <v>465</v>
      </c>
      <c r="P35" s="55">
        <f t="shared" si="0"/>
        <v>5395</v>
      </c>
    </row>
    <row r="36" spans="1:16" x14ac:dyDescent="0.2">
      <c r="A36" s="51" t="s">
        <v>63</v>
      </c>
      <c r="B36" s="51" t="s">
        <v>449</v>
      </c>
      <c r="C36" s="20">
        <v>159</v>
      </c>
      <c r="D36" s="20">
        <v>164</v>
      </c>
      <c r="E36" s="20">
        <v>158</v>
      </c>
      <c r="F36" s="20">
        <v>147</v>
      </c>
      <c r="G36" s="20">
        <v>171</v>
      </c>
      <c r="H36" s="20">
        <v>178</v>
      </c>
      <c r="I36" s="20">
        <v>173</v>
      </c>
      <c r="J36" s="20">
        <v>181</v>
      </c>
      <c r="K36" s="20">
        <v>145</v>
      </c>
      <c r="L36" s="20">
        <v>193</v>
      </c>
      <c r="M36" s="20">
        <v>206</v>
      </c>
      <c r="N36" s="20">
        <v>146</v>
      </c>
      <c r="O36" s="20">
        <v>171</v>
      </c>
      <c r="P36" s="55">
        <f t="shared" si="0"/>
        <v>2192</v>
      </c>
    </row>
    <row r="37" spans="1:16" x14ac:dyDescent="0.2">
      <c r="A37" s="51" t="s">
        <v>64</v>
      </c>
      <c r="B37" s="51" t="s">
        <v>450</v>
      </c>
      <c r="C37" s="20">
        <v>1079</v>
      </c>
      <c r="D37" s="20">
        <v>999</v>
      </c>
      <c r="E37" s="20">
        <v>1035</v>
      </c>
      <c r="F37" s="20">
        <v>998</v>
      </c>
      <c r="G37" s="20">
        <v>1070</v>
      </c>
      <c r="H37" s="20">
        <v>1035</v>
      </c>
      <c r="I37" s="20">
        <v>1030</v>
      </c>
      <c r="J37" s="20">
        <v>1085</v>
      </c>
      <c r="K37" s="20">
        <v>1011</v>
      </c>
      <c r="L37" s="20">
        <v>1136</v>
      </c>
      <c r="M37" s="20">
        <v>932</v>
      </c>
      <c r="N37" s="20">
        <v>970</v>
      </c>
      <c r="O37" s="20">
        <v>915</v>
      </c>
      <c r="P37" s="55">
        <f t="shared" si="0"/>
        <v>13295</v>
      </c>
    </row>
    <row r="38" spans="1:16" x14ac:dyDescent="0.2">
      <c r="A38" s="51" t="s">
        <v>65</v>
      </c>
      <c r="B38" s="51" t="s">
        <v>451</v>
      </c>
      <c r="C38" s="20">
        <v>4086</v>
      </c>
      <c r="D38" s="20">
        <v>3960</v>
      </c>
      <c r="E38" s="20">
        <v>3701</v>
      </c>
      <c r="F38" s="20">
        <v>3910</v>
      </c>
      <c r="G38" s="20">
        <v>3910</v>
      </c>
      <c r="H38" s="20">
        <v>3991</v>
      </c>
      <c r="I38" s="20">
        <v>4020</v>
      </c>
      <c r="J38" s="20">
        <v>3772</v>
      </c>
      <c r="K38" s="20">
        <v>3748</v>
      </c>
      <c r="L38" s="20">
        <v>4098</v>
      </c>
      <c r="M38" s="20">
        <v>3728</v>
      </c>
      <c r="N38" s="20">
        <v>3739</v>
      </c>
      <c r="O38" s="20">
        <v>3436</v>
      </c>
      <c r="P38" s="55">
        <f t="shared" si="0"/>
        <v>50099</v>
      </c>
    </row>
    <row r="39" spans="1:16" x14ac:dyDescent="0.2">
      <c r="A39" s="51" t="s">
        <v>66</v>
      </c>
      <c r="B39" s="51" t="s">
        <v>452</v>
      </c>
      <c r="C39" s="20">
        <v>324</v>
      </c>
      <c r="D39" s="20">
        <v>358</v>
      </c>
      <c r="E39" s="20">
        <v>309</v>
      </c>
      <c r="F39" s="20">
        <v>356</v>
      </c>
      <c r="G39" s="20">
        <v>328</v>
      </c>
      <c r="H39" s="20">
        <v>276</v>
      </c>
      <c r="I39" s="20">
        <v>302</v>
      </c>
      <c r="J39" s="20">
        <v>339</v>
      </c>
      <c r="K39" s="20">
        <v>335</v>
      </c>
      <c r="L39" s="20">
        <v>316</v>
      </c>
      <c r="M39" s="20">
        <v>332</v>
      </c>
      <c r="N39" s="20">
        <v>300</v>
      </c>
      <c r="O39" s="20">
        <v>328</v>
      </c>
      <c r="P39" s="55">
        <f t="shared" si="0"/>
        <v>4203</v>
      </c>
    </row>
    <row r="40" spans="1:16" x14ac:dyDescent="0.2">
      <c r="A40" s="51" t="s">
        <v>67</v>
      </c>
      <c r="B40" s="51" t="s">
        <v>453</v>
      </c>
      <c r="C40" s="20">
        <v>373</v>
      </c>
      <c r="D40" s="20">
        <v>358</v>
      </c>
      <c r="E40" s="20">
        <v>416</v>
      </c>
      <c r="F40" s="20">
        <v>355</v>
      </c>
      <c r="G40" s="20">
        <v>411</v>
      </c>
      <c r="H40" s="20">
        <v>351</v>
      </c>
      <c r="I40" s="20">
        <v>459</v>
      </c>
      <c r="J40" s="20">
        <v>449</v>
      </c>
      <c r="K40" s="20">
        <v>429</v>
      </c>
      <c r="L40" s="20">
        <v>486</v>
      </c>
      <c r="M40" s="20">
        <v>418</v>
      </c>
      <c r="N40" s="20">
        <v>435</v>
      </c>
      <c r="O40" s="20">
        <v>341</v>
      </c>
      <c r="P40" s="55">
        <f t="shared" si="0"/>
        <v>5281</v>
      </c>
    </row>
    <row r="41" spans="1:16" x14ac:dyDescent="0.2">
      <c r="A41" s="51" t="s">
        <v>68</v>
      </c>
      <c r="B41" s="51" t="s">
        <v>454</v>
      </c>
      <c r="C41" s="20">
        <v>1352</v>
      </c>
      <c r="D41" s="20">
        <v>1308</v>
      </c>
      <c r="E41" s="20">
        <v>1336</v>
      </c>
      <c r="F41" s="20">
        <v>1291</v>
      </c>
      <c r="G41" s="20">
        <v>1314</v>
      </c>
      <c r="H41" s="20">
        <v>1429</v>
      </c>
      <c r="I41" s="20">
        <v>1487</v>
      </c>
      <c r="J41" s="20">
        <v>1494</v>
      </c>
      <c r="K41" s="20">
        <v>1467</v>
      </c>
      <c r="L41" s="20">
        <v>1673</v>
      </c>
      <c r="M41" s="20">
        <v>1521</v>
      </c>
      <c r="N41" s="20">
        <v>1479</v>
      </c>
      <c r="O41" s="20">
        <v>1452</v>
      </c>
      <c r="P41" s="55">
        <f t="shared" si="0"/>
        <v>18603</v>
      </c>
    </row>
    <row r="42" spans="1:16" x14ac:dyDescent="0.2">
      <c r="A42" s="51" t="s">
        <v>69</v>
      </c>
      <c r="B42" s="51" t="s">
        <v>455</v>
      </c>
      <c r="C42" s="20">
        <v>253</v>
      </c>
      <c r="D42" s="20">
        <v>232</v>
      </c>
      <c r="E42" s="20">
        <v>204</v>
      </c>
      <c r="F42" s="20">
        <v>241</v>
      </c>
      <c r="G42" s="20">
        <v>224</v>
      </c>
      <c r="H42" s="20">
        <v>255</v>
      </c>
      <c r="I42" s="20">
        <v>285</v>
      </c>
      <c r="J42" s="20">
        <v>263</v>
      </c>
      <c r="K42" s="20">
        <v>263</v>
      </c>
      <c r="L42" s="20">
        <v>268</v>
      </c>
      <c r="M42" s="20">
        <v>202</v>
      </c>
      <c r="N42" s="20">
        <v>225</v>
      </c>
      <c r="O42" s="20">
        <v>143</v>
      </c>
      <c r="P42" s="55">
        <f t="shared" si="0"/>
        <v>3058</v>
      </c>
    </row>
    <row r="43" spans="1:16" x14ac:dyDescent="0.2">
      <c r="A43" s="51" t="s">
        <v>70</v>
      </c>
      <c r="B43" s="51" t="s">
        <v>456</v>
      </c>
      <c r="C43" s="20">
        <v>185</v>
      </c>
      <c r="D43" s="20">
        <v>200</v>
      </c>
      <c r="E43" s="20">
        <v>194</v>
      </c>
      <c r="F43" s="20">
        <v>173</v>
      </c>
      <c r="G43" s="20">
        <v>160</v>
      </c>
      <c r="H43" s="20">
        <v>196</v>
      </c>
      <c r="I43" s="20">
        <v>163</v>
      </c>
      <c r="J43" s="20">
        <v>192</v>
      </c>
      <c r="K43" s="20">
        <v>161</v>
      </c>
      <c r="L43" s="20">
        <v>172</v>
      </c>
      <c r="M43" s="20">
        <v>160</v>
      </c>
      <c r="N43" s="20">
        <v>175</v>
      </c>
      <c r="O43" s="20">
        <v>140</v>
      </c>
      <c r="P43" s="55">
        <f t="shared" si="0"/>
        <v>2271</v>
      </c>
    </row>
    <row r="44" spans="1:16" x14ac:dyDescent="0.2">
      <c r="A44" s="51" t="s">
        <v>71</v>
      </c>
      <c r="B44" s="51" t="s">
        <v>457</v>
      </c>
      <c r="C44" s="20">
        <v>430</v>
      </c>
      <c r="D44" s="20">
        <v>450</v>
      </c>
      <c r="E44" s="20">
        <v>438</v>
      </c>
      <c r="F44" s="20">
        <v>431</v>
      </c>
      <c r="G44" s="20">
        <v>461</v>
      </c>
      <c r="H44" s="20">
        <v>505</v>
      </c>
      <c r="I44" s="20">
        <v>476</v>
      </c>
      <c r="J44" s="20">
        <v>488</v>
      </c>
      <c r="K44" s="20">
        <v>526</v>
      </c>
      <c r="L44" s="20">
        <v>489</v>
      </c>
      <c r="M44" s="20">
        <v>517</v>
      </c>
      <c r="N44" s="20">
        <v>440</v>
      </c>
      <c r="O44" s="20">
        <v>451</v>
      </c>
      <c r="P44" s="55">
        <f t="shared" si="0"/>
        <v>6102</v>
      </c>
    </row>
    <row r="45" spans="1:16" x14ac:dyDescent="0.2">
      <c r="A45" s="51" t="s">
        <v>72</v>
      </c>
      <c r="B45" s="51" t="s">
        <v>458</v>
      </c>
      <c r="C45" s="20">
        <v>767</v>
      </c>
      <c r="D45" s="20">
        <v>773</v>
      </c>
      <c r="E45" s="20">
        <v>753</v>
      </c>
      <c r="F45" s="20">
        <v>734</v>
      </c>
      <c r="G45" s="20">
        <v>721</v>
      </c>
      <c r="H45" s="20">
        <v>766</v>
      </c>
      <c r="I45" s="20">
        <v>802</v>
      </c>
      <c r="J45" s="20">
        <v>792</v>
      </c>
      <c r="K45" s="20">
        <v>770</v>
      </c>
      <c r="L45" s="20">
        <v>865</v>
      </c>
      <c r="M45" s="20">
        <v>605</v>
      </c>
      <c r="N45" s="20">
        <v>675</v>
      </c>
      <c r="O45" s="20">
        <v>633</v>
      </c>
      <c r="P45" s="55">
        <f t="shared" si="0"/>
        <v>9656</v>
      </c>
    </row>
    <row r="46" spans="1:16" x14ac:dyDescent="0.2">
      <c r="A46" s="51" t="s">
        <v>73</v>
      </c>
      <c r="B46" s="51" t="s">
        <v>459</v>
      </c>
      <c r="C46" s="20">
        <v>2542</v>
      </c>
      <c r="D46" s="20">
        <v>2555</v>
      </c>
      <c r="E46" s="20">
        <v>2443</v>
      </c>
      <c r="F46" s="20">
        <v>2505</v>
      </c>
      <c r="G46" s="20">
        <v>2591</v>
      </c>
      <c r="H46" s="20">
        <v>2483</v>
      </c>
      <c r="I46" s="20">
        <v>2455</v>
      </c>
      <c r="J46" s="20">
        <v>2425</v>
      </c>
      <c r="K46" s="20">
        <v>2343</v>
      </c>
      <c r="L46" s="20">
        <v>3072</v>
      </c>
      <c r="M46" s="20">
        <v>2447</v>
      </c>
      <c r="N46" s="20">
        <v>2723</v>
      </c>
      <c r="O46" s="20">
        <v>2336</v>
      </c>
      <c r="P46" s="55">
        <f t="shared" si="0"/>
        <v>32920</v>
      </c>
    </row>
    <row r="47" spans="1:16" x14ac:dyDescent="0.2">
      <c r="A47" s="51" t="s">
        <v>74</v>
      </c>
      <c r="B47" s="51" t="s">
        <v>460</v>
      </c>
      <c r="C47" s="20">
        <v>370</v>
      </c>
      <c r="D47" s="20">
        <v>444</v>
      </c>
      <c r="E47" s="20">
        <v>441</v>
      </c>
      <c r="F47" s="20">
        <v>431</v>
      </c>
      <c r="G47" s="20">
        <v>417</v>
      </c>
      <c r="H47" s="20">
        <v>468</v>
      </c>
      <c r="I47" s="20">
        <v>450</v>
      </c>
      <c r="J47" s="20">
        <v>454</v>
      </c>
      <c r="K47" s="20">
        <v>414</v>
      </c>
      <c r="L47" s="20">
        <v>489</v>
      </c>
      <c r="M47" s="20">
        <v>379</v>
      </c>
      <c r="N47" s="20">
        <v>445</v>
      </c>
      <c r="O47" s="20">
        <v>419</v>
      </c>
      <c r="P47" s="55">
        <f t="shared" si="0"/>
        <v>5621</v>
      </c>
    </row>
    <row r="48" spans="1:16" x14ac:dyDescent="0.2">
      <c r="A48" s="51" t="s">
        <v>75</v>
      </c>
      <c r="B48" s="51" t="s">
        <v>461</v>
      </c>
      <c r="C48" s="20">
        <v>3940</v>
      </c>
      <c r="D48" s="20">
        <v>4055</v>
      </c>
      <c r="E48" s="20">
        <v>4049</v>
      </c>
      <c r="F48" s="20">
        <v>4090</v>
      </c>
      <c r="G48" s="20">
        <v>4060</v>
      </c>
      <c r="H48" s="20">
        <v>4213</v>
      </c>
      <c r="I48" s="20">
        <v>4366</v>
      </c>
      <c r="J48" s="20">
        <v>4251</v>
      </c>
      <c r="K48" s="20">
        <v>4189</v>
      </c>
      <c r="L48" s="20">
        <v>4490</v>
      </c>
      <c r="M48" s="20">
        <v>3967</v>
      </c>
      <c r="N48" s="20">
        <v>4240</v>
      </c>
      <c r="O48" s="20">
        <v>3867</v>
      </c>
      <c r="P48" s="55">
        <f t="shared" si="0"/>
        <v>53777</v>
      </c>
    </row>
    <row r="49" spans="1:16" x14ac:dyDescent="0.2">
      <c r="A49" s="51" t="s">
        <v>76</v>
      </c>
      <c r="B49" s="51" t="s">
        <v>462</v>
      </c>
      <c r="C49" s="20">
        <v>555</v>
      </c>
      <c r="D49" s="20">
        <v>583</v>
      </c>
      <c r="E49" s="20">
        <v>552</v>
      </c>
      <c r="F49" s="20">
        <v>562</v>
      </c>
      <c r="G49" s="20">
        <v>530</v>
      </c>
      <c r="H49" s="20">
        <v>627</v>
      </c>
      <c r="I49" s="20">
        <v>650</v>
      </c>
      <c r="J49" s="20">
        <v>662</v>
      </c>
      <c r="K49" s="20">
        <v>676</v>
      </c>
      <c r="L49" s="20">
        <v>752</v>
      </c>
      <c r="M49" s="20">
        <v>635</v>
      </c>
      <c r="N49" s="20">
        <v>647</v>
      </c>
      <c r="O49" s="20">
        <v>628</v>
      </c>
      <c r="P49" s="55">
        <f t="shared" si="0"/>
        <v>8059</v>
      </c>
    </row>
    <row r="50" spans="1:16" x14ac:dyDescent="0.2">
      <c r="A50" s="51" t="s">
        <v>77</v>
      </c>
      <c r="B50" s="51" t="s">
        <v>463</v>
      </c>
      <c r="C50" s="20">
        <v>2167</v>
      </c>
      <c r="D50" s="20">
        <v>2169</v>
      </c>
      <c r="E50" s="20">
        <v>2340</v>
      </c>
      <c r="F50" s="20">
        <v>2317</v>
      </c>
      <c r="G50" s="20">
        <v>2404</v>
      </c>
      <c r="H50" s="20">
        <v>2503</v>
      </c>
      <c r="I50" s="20">
        <v>2444</v>
      </c>
      <c r="J50" s="20">
        <v>2484</v>
      </c>
      <c r="K50" s="20">
        <v>2483</v>
      </c>
      <c r="L50" s="20">
        <v>2614</v>
      </c>
      <c r="M50" s="20">
        <v>2388</v>
      </c>
      <c r="N50" s="20">
        <v>2302</v>
      </c>
      <c r="O50" s="20">
        <v>2262</v>
      </c>
      <c r="P50" s="55">
        <f t="shared" si="0"/>
        <v>30877</v>
      </c>
    </row>
    <row r="51" spans="1:16" x14ac:dyDescent="0.2">
      <c r="A51" s="51" t="s">
        <v>78</v>
      </c>
      <c r="B51" s="51" t="s">
        <v>464</v>
      </c>
      <c r="C51" s="20">
        <v>106</v>
      </c>
      <c r="D51" s="20">
        <v>126</v>
      </c>
      <c r="E51" s="20">
        <v>127</v>
      </c>
      <c r="F51" s="20">
        <v>111</v>
      </c>
      <c r="G51" s="20">
        <v>119</v>
      </c>
      <c r="H51" s="20">
        <v>125</v>
      </c>
      <c r="I51" s="20">
        <v>125</v>
      </c>
      <c r="J51" s="20">
        <v>123</v>
      </c>
      <c r="K51" s="20">
        <v>147</v>
      </c>
      <c r="L51" s="20">
        <v>137</v>
      </c>
      <c r="M51" s="20">
        <v>105</v>
      </c>
      <c r="N51" s="20">
        <v>102</v>
      </c>
      <c r="O51" s="20">
        <v>142</v>
      </c>
      <c r="P51" s="55">
        <f t="shared" si="0"/>
        <v>1595</v>
      </c>
    </row>
    <row r="52" spans="1:16" x14ac:dyDescent="0.2">
      <c r="A52" s="51" t="s">
        <v>79</v>
      </c>
      <c r="B52" s="51" t="s">
        <v>465</v>
      </c>
      <c r="C52" s="20">
        <v>106</v>
      </c>
      <c r="D52" s="20">
        <v>78</v>
      </c>
      <c r="E52" s="20">
        <v>88</v>
      </c>
      <c r="F52" s="20">
        <v>84</v>
      </c>
      <c r="G52" s="20">
        <v>85</v>
      </c>
      <c r="H52" s="20">
        <v>64</v>
      </c>
      <c r="I52" s="20">
        <v>88</v>
      </c>
      <c r="J52" s="20">
        <v>87</v>
      </c>
      <c r="K52" s="20">
        <v>83</v>
      </c>
      <c r="L52" s="20">
        <v>96</v>
      </c>
      <c r="M52" s="20">
        <v>98</v>
      </c>
      <c r="N52" s="20">
        <v>92</v>
      </c>
      <c r="O52" s="20">
        <v>91</v>
      </c>
      <c r="P52" s="55">
        <f t="shared" si="0"/>
        <v>1140</v>
      </c>
    </row>
    <row r="53" spans="1:16" x14ac:dyDescent="0.2">
      <c r="A53" s="51" t="s">
        <v>80</v>
      </c>
      <c r="B53" s="51" t="s">
        <v>466</v>
      </c>
      <c r="C53" s="20">
        <v>520</v>
      </c>
      <c r="D53" s="20">
        <v>499</v>
      </c>
      <c r="E53" s="20">
        <v>506</v>
      </c>
      <c r="F53" s="20">
        <v>536</v>
      </c>
      <c r="G53" s="20">
        <v>542</v>
      </c>
      <c r="H53" s="20">
        <v>522</v>
      </c>
      <c r="I53" s="20">
        <v>569</v>
      </c>
      <c r="J53" s="20">
        <v>584</v>
      </c>
      <c r="K53" s="20">
        <v>605</v>
      </c>
      <c r="L53" s="20">
        <v>662</v>
      </c>
      <c r="M53" s="20">
        <v>534</v>
      </c>
      <c r="N53" s="20">
        <v>595</v>
      </c>
      <c r="O53" s="20">
        <v>557</v>
      </c>
      <c r="P53" s="55">
        <f t="shared" si="0"/>
        <v>7231</v>
      </c>
    </row>
    <row r="54" spans="1:16" x14ac:dyDescent="0.2">
      <c r="A54" s="51" t="s">
        <v>81</v>
      </c>
      <c r="B54" s="51" t="s">
        <v>467</v>
      </c>
      <c r="C54" s="20">
        <v>194</v>
      </c>
      <c r="D54" s="20">
        <v>165</v>
      </c>
      <c r="E54" s="20">
        <v>208</v>
      </c>
      <c r="F54" s="20">
        <v>231</v>
      </c>
      <c r="G54" s="20">
        <v>247</v>
      </c>
      <c r="H54" s="20">
        <v>201</v>
      </c>
      <c r="I54" s="20">
        <v>246</v>
      </c>
      <c r="J54" s="20">
        <v>258</v>
      </c>
      <c r="K54" s="20">
        <v>227</v>
      </c>
      <c r="L54" s="20">
        <v>271</v>
      </c>
      <c r="M54" s="20">
        <v>219</v>
      </c>
      <c r="N54" s="20">
        <v>236</v>
      </c>
      <c r="O54" s="20">
        <v>178</v>
      </c>
      <c r="P54" s="55">
        <f t="shared" si="0"/>
        <v>2881</v>
      </c>
    </row>
    <row r="55" spans="1:16" x14ac:dyDescent="0.2">
      <c r="A55" s="51" t="s">
        <v>82</v>
      </c>
      <c r="B55" s="51" t="s">
        <v>468</v>
      </c>
      <c r="C55" s="20">
        <v>5145</v>
      </c>
      <c r="D55" s="20">
        <v>5184</v>
      </c>
      <c r="E55" s="20">
        <v>5293</v>
      </c>
      <c r="F55" s="20">
        <v>5116</v>
      </c>
      <c r="G55" s="20">
        <v>5318</v>
      </c>
      <c r="H55" s="20">
        <v>5639</v>
      </c>
      <c r="I55" s="20">
        <v>5538</v>
      </c>
      <c r="J55" s="20">
        <v>5481</v>
      </c>
      <c r="K55" s="20">
        <v>5614</v>
      </c>
      <c r="L55" s="20">
        <v>6425</v>
      </c>
      <c r="M55" s="20">
        <v>5501</v>
      </c>
      <c r="N55" s="20">
        <v>5711</v>
      </c>
      <c r="O55" s="20">
        <v>5312</v>
      </c>
      <c r="P55" s="55">
        <f t="shared" si="0"/>
        <v>71277</v>
      </c>
    </row>
    <row r="56" spans="1:16" x14ac:dyDescent="0.2">
      <c r="A56" s="51" t="s">
        <v>83</v>
      </c>
      <c r="B56" s="51" t="s">
        <v>469</v>
      </c>
      <c r="C56" s="20">
        <v>160</v>
      </c>
      <c r="D56" s="20">
        <v>168</v>
      </c>
      <c r="E56" s="20">
        <v>173</v>
      </c>
      <c r="F56" s="20">
        <v>197</v>
      </c>
      <c r="G56" s="20">
        <v>193</v>
      </c>
      <c r="H56" s="20">
        <v>202</v>
      </c>
      <c r="I56" s="20">
        <v>179</v>
      </c>
      <c r="J56" s="20">
        <v>168</v>
      </c>
      <c r="K56" s="20">
        <v>187</v>
      </c>
      <c r="L56" s="20">
        <v>181</v>
      </c>
      <c r="M56" s="20">
        <v>148</v>
      </c>
      <c r="N56" s="20">
        <v>125</v>
      </c>
      <c r="O56" s="20">
        <v>113</v>
      </c>
      <c r="P56" s="55">
        <f t="shared" si="0"/>
        <v>2194</v>
      </c>
    </row>
    <row r="57" spans="1:16" x14ac:dyDescent="0.2">
      <c r="A57" s="51" t="s">
        <v>84</v>
      </c>
      <c r="B57" s="51" t="s">
        <v>470</v>
      </c>
      <c r="C57" s="20">
        <v>196</v>
      </c>
      <c r="D57" s="20">
        <v>174</v>
      </c>
      <c r="E57" s="20">
        <v>189</v>
      </c>
      <c r="F57" s="20">
        <v>210</v>
      </c>
      <c r="G57" s="20">
        <v>185</v>
      </c>
      <c r="H57" s="20">
        <v>213</v>
      </c>
      <c r="I57" s="20">
        <v>234</v>
      </c>
      <c r="J57" s="20">
        <v>268</v>
      </c>
      <c r="K57" s="20">
        <v>221</v>
      </c>
      <c r="L57" s="20">
        <v>213</v>
      </c>
      <c r="M57" s="20">
        <v>196</v>
      </c>
      <c r="N57" s="20">
        <v>238</v>
      </c>
      <c r="O57" s="20">
        <v>227</v>
      </c>
      <c r="P57" s="55">
        <f t="shared" si="0"/>
        <v>2764</v>
      </c>
    </row>
    <row r="58" spans="1:16" x14ac:dyDescent="0.2">
      <c r="A58" s="51" t="s">
        <v>85</v>
      </c>
      <c r="B58" s="51" t="s">
        <v>471</v>
      </c>
      <c r="C58" s="20">
        <v>54</v>
      </c>
      <c r="D58" s="20">
        <v>38</v>
      </c>
      <c r="E58" s="20">
        <v>39</v>
      </c>
      <c r="F58" s="20">
        <v>48</v>
      </c>
      <c r="G58" s="20">
        <v>63</v>
      </c>
      <c r="H58" s="20">
        <v>53</v>
      </c>
      <c r="I58" s="20">
        <v>43</v>
      </c>
      <c r="J58" s="20">
        <v>54</v>
      </c>
      <c r="K58" s="20">
        <v>52</v>
      </c>
      <c r="L58" s="20">
        <v>65</v>
      </c>
      <c r="M58" s="20">
        <v>79</v>
      </c>
      <c r="N58" s="20">
        <v>72</v>
      </c>
      <c r="O58" s="20">
        <v>95</v>
      </c>
      <c r="P58" s="55">
        <f t="shared" si="0"/>
        <v>755</v>
      </c>
    </row>
    <row r="59" spans="1:16" x14ac:dyDescent="0.2">
      <c r="A59" s="51" t="s">
        <v>86</v>
      </c>
      <c r="B59" s="51" t="s">
        <v>472</v>
      </c>
      <c r="C59" s="20">
        <v>1557</v>
      </c>
      <c r="D59" s="20">
        <v>1492</v>
      </c>
      <c r="E59" s="20">
        <v>1553</v>
      </c>
      <c r="F59" s="20">
        <v>1569</v>
      </c>
      <c r="G59" s="20">
        <v>1522</v>
      </c>
      <c r="H59" s="20">
        <v>1665</v>
      </c>
      <c r="I59" s="20">
        <v>1602</v>
      </c>
      <c r="J59" s="20">
        <v>1714</v>
      </c>
      <c r="K59" s="20">
        <v>1551</v>
      </c>
      <c r="L59" s="20">
        <v>1700</v>
      </c>
      <c r="M59" s="20">
        <v>1447</v>
      </c>
      <c r="N59" s="20">
        <v>1472</v>
      </c>
      <c r="O59" s="20">
        <v>1364</v>
      </c>
      <c r="P59" s="55">
        <f t="shared" si="0"/>
        <v>20208</v>
      </c>
    </row>
    <row r="60" spans="1:16" x14ac:dyDescent="0.2">
      <c r="A60" s="51" t="s">
        <v>87</v>
      </c>
      <c r="B60" s="51" t="s">
        <v>473</v>
      </c>
      <c r="C60" s="20">
        <v>544</v>
      </c>
      <c r="D60" s="20">
        <v>541</v>
      </c>
      <c r="E60" s="20">
        <v>584</v>
      </c>
      <c r="F60" s="20">
        <v>531</v>
      </c>
      <c r="G60" s="20">
        <v>515</v>
      </c>
      <c r="H60" s="20">
        <v>515</v>
      </c>
      <c r="I60" s="20">
        <v>536</v>
      </c>
      <c r="J60" s="20">
        <v>600</v>
      </c>
      <c r="K60" s="20">
        <v>558</v>
      </c>
      <c r="L60" s="20">
        <v>607</v>
      </c>
      <c r="M60" s="20">
        <v>517</v>
      </c>
      <c r="N60" s="20">
        <v>538</v>
      </c>
      <c r="O60" s="20">
        <v>531</v>
      </c>
      <c r="P60" s="55">
        <f t="shared" si="0"/>
        <v>7117</v>
      </c>
    </row>
    <row r="61" spans="1:16" x14ac:dyDescent="0.2">
      <c r="A61" s="51" t="s">
        <v>88</v>
      </c>
      <c r="B61" s="51" t="s">
        <v>474</v>
      </c>
      <c r="C61" s="20">
        <v>960</v>
      </c>
      <c r="D61" s="20">
        <v>925</v>
      </c>
      <c r="E61" s="20">
        <v>1020</v>
      </c>
      <c r="F61" s="20">
        <v>988</v>
      </c>
      <c r="G61" s="20">
        <v>1008</v>
      </c>
      <c r="H61" s="20">
        <v>1033</v>
      </c>
      <c r="I61" s="20">
        <v>1111</v>
      </c>
      <c r="J61" s="20">
        <v>1093</v>
      </c>
      <c r="K61" s="20">
        <v>1040</v>
      </c>
      <c r="L61" s="20">
        <v>1164</v>
      </c>
      <c r="M61" s="20">
        <v>1020</v>
      </c>
      <c r="N61" s="20">
        <v>1101</v>
      </c>
      <c r="O61" s="20">
        <v>946</v>
      </c>
      <c r="P61" s="55">
        <f t="shared" si="0"/>
        <v>13409</v>
      </c>
    </row>
    <row r="62" spans="1:16" x14ac:dyDescent="0.2">
      <c r="A62" s="51" t="s">
        <v>89</v>
      </c>
      <c r="B62" s="51" t="s">
        <v>475</v>
      </c>
      <c r="C62" s="20">
        <v>188</v>
      </c>
      <c r="D62" s="20">
        <v>199</v>
      </c>
      <c r="E62" s="20">
        <v>179</v>
      </c>
      <c r="F62" s="20">
        <v>194</v>
      </c>
      <c r="G62" s="20">
        <v>183</v>
      </c>
      <c r="H62" s="20">
        <v>205</v>
      </c>
      <c r="I62" s="20">
        <v>211</v>
      </c>
      <c r="J62" s="20">
        <v>222</v>
      </c>
      <c r="K62" s="20">
        <v>202</v>
      </c>
      <c r="L62" s="20">
        <v>256</v>
      </c>
      <c r="M62" s="20">
        <v>231</v>
      </c>
      <c r="N62" s="20">
        <v>195</v>
      </c>
      <c r="O62" s="20">
        <v>181</v>
      </c>
      <c r="P62" s="55">
        <f t="shared" si="0"/>
        <v>2646</v>
      </c>
    </row>
    <row r="63" spans="1:16" x14ac:dyDescent="0.2">
      <c r="A63" s="51" t="s">
        <v>90</v>
      </c>
      <c r="B63" s="51" t="s">
        <v>476</v>
      </c>
      <c r="C63" s="20">
        <v>735</v>
      </c>
      <c r="D63" s="20">
        <v>765</v>
      </c>
      <c r="E63" s="20">
        <v>755</v>
      </c>
      <c r="F63" s="20">
        <v>707</v>
      </c>
      <c r="G63" s="20">
        <v>673</v>
      </c>
      <c r="H63" s="20">
        <v>716</v>
      </c>
      <c r="I63" s="20">
        <v>689</v>
      </c>
      <c r="J63" s="20">
        <v>735</v>
      </c>
      <c r="K63" s="20">
        <v>670</v>
      </c>
      <c r="L63" s="20">
        <v>747</v>
      </c>
      <c r="M63" s="20">
        <v>577</v>
      </c>
      <c r="N63" s="20">
        <v>538</v>
      </c>
      <c r="O63" s="20">
        <v>511</v>
      </c>
      <c r="P63" s="55">
        <f t="shared" si="0"/>
        <v>8818</v>
      </c>
    </row>
    <row r="64" spans="1:16" x14ac:dyDescent="0.2">
      <c r="A64" s="51" t="s">
        <v>91</v>
      </c>
      <c r="B64" s="51" t="s">
        <v>477</v>
      </c>
      <c r="C64" s="20">
        <v>43</v>
      </c>
      <c r="D64" s="20">
        <v>52</v>
      </c>
      <c r="E64" s="20">
        <v>40</v>
      </c>
      <c r="F64" s="20">
        <v>38</v>
      </c>
      <c r="G64" s="20">
        <v>41</v>
      </c>
      <c r="H64" s="20">
        <v>49</v>
      </c>
      <c r="I64" s="20">
        <v>40</v>
      </c>
      <c r="J64" s="20">
        <v>50</v>
      </c>
      <c r="K64" s="20">
        <v>45</v>
      </c>
      <c r="L64" s="20">
        <v>42</v>
      </c>
      <c r="M64" s="20">
        <v>22</v>
      </c>
      <c r="N64" s="20">
        <v>29</v>
      </c>
      <c r="O64" s="20">
        <v>50</v>
      </c>
      <c r="P64" s="55">
        <f t="shared" si="0"/>
        <v>541</v>
      </c>
    </row>
    <row r="65" spans="1:16" x14ac:dyDescent="0.2">
      <c r="A65" s="51" t="s">
        <v>92</v>
      </c>
      <c r="B65" s="51" t="s">
        <v>478</v>
      </c>
      <c r="C65" s="20">
        <v>1374</v>
      </c>
      <c r="D65" s="20">
        <v>1310</v>
      </c>
      <c r="E65" s="20">
        <v>1427</v>
      </c>
      <c r="F65" s="20">
        <v>1457</v>
      </c>
      <c r="G65" s="20">
        <v>1482</v>
      </c>
      <c r="H65" s="20">
        <v>1494</v>
      </c>
      <c r="I65" s="20">
        <v>1625</v>
      </c>
      <c r="J65" s="20">
        <v>1635</v>
      </c>
      <c r="K65" s="20">
        <v>1684</v>
      </c>
      <c r="L65" s="20">
        <v>1868</v>
      </c>
      <c r="M65" s="20">
        <v>1583</v>
      </c>
      <c r="N65" s="20">
        <v>1806</v>
      </c>
      <c r="O65" s="20">
        <v>1680</v>
      </c>
      <c r="P65" s="55">
        <f t="shared" si="0"/>
        <v>20425</v>
      </c>
    </row>
    <row r="66" spans="1:16" x14ac:dyDescent="0.2">
      <c r="A66" s="51" t="s">
        <v>93</v>
      </c>
      <c r="B66" s="51" t="s">
        <v>479</v>
      </c>
      <c r="C66" s="20">
        <v>401</v>
      </c>
      <c r="D66" s="20">
        <v>432</v>
      </c>
      <c r="E66" s="20">
        <v>423</v>
      </c>
      <c r="F66" s="20">
        <v>464</v>
      </c>
      <c r="G66" s="20">
        <v>428</v>
      </c>
      <c r="H66" s="20">
        <v>481</v>
      </c>
      <c r="I66" s="20">
        <v>455</v>
      </c>
      <c r="J66" s="20">
        <v>513</v>
      </c>
      <c r="K66" s="20">
        <v>522</v>
      </c>
      <c r="L66" s="20">
        <v>511</v>
      </c>
      <c r="M66" s="20">
        <v>469</v>
      </c>
      <c r="N66" s="20">
        <v>460</v>
      </c>
      <c r="O66" s="20">
        <v>450</v>
      </c>
      <c r="P66" s="55">
        <f t="shared" si="0"/>
        <v>6009</v>
      </c>
    </row>
    <row r="67" spans="1:16" x14ac:dyDescent="0.2">
      <c r="A67" s="51" t="s">
        <v>94</v>
      </c>
      <c r="B67" s="51" t="s">
        <v>480</v>
      </c>
      <c r="C67" s="20">
        <v>240</v>
      </c>
      <c r="D67" s="20">
        <v>249</v>
      </c>
      <c r="E67" s="20">
        <v>254</v>
      </c>
      <c r="F67" s="20">
        <v>285</v>
      </c>
      <c r="G67" s="20">
        <v>290</v>
      </c>
      <c r="H67" s="20">
        <v>276</v>
      </c>
      <c r="I67" s="20">
        <v>277</v>
      </c>
      <c r="J67" s="20">
        <v>297</v>
      </c>
      <c r="K67" s="20">
        <v>248</v>
      </c>
      <c r="L67" s="20">
        <v>303</v>
      </c>
      <c r="M67" s="20">
        <v>274</v>
      </c>
      <c r="N67" s="20">
        <v>309</v>
      </c>
      <c r="O67" s="20">
        <v>297</v>
      </c>
      <c r="P67" s="55">
        <f t="shared" si="0"/>
        <v>3599</v>
      </c>
    </row>
    <row r="68" spans="1:16" x14ac:dyDescent="0.2">
      <c r="A68" s="51" t="s">
        <v>95</v>
      </c>
      <c r="B68" s="51" t="s">
        <v>481</v>
      </c>
      <c r="C68" s="20">
        <v>2651</v>
      </c>
      <c r="D68" s="20">
        <v>2623</v>
      </c>
      <c r="E68" s="20">
        <v>2697</v>
      </c>
      <c r="F68" s="20">
        <v>2664</v>
      </c>
      <c r="G68" s="20">
        <v>2715</v>
      </c>
      <c r="H68" s="20">
        <v>2952</v>
      </c>
      <c r="I68" s="20">
        <v>2992</v>
      </c>
      <c r="J68" s="20">
        <v>3057</v>
      </c>
      <c r="K68" s="20">
        <v>3044</v>
      </c>
      <c r="L68" s="20">
        <v>3101</v>
      </c>
      <c r="M68" s="20">
        <v>2896</v>
      </c>
      <c r="N68" s="20">
        <v>2900</v>
      </c>
      <c r="O68" s="20">
        <v>2688</v>
      </c>
      <c r="P68" s="55">
        <f t="shared" si="0"/>
        <v>36980</v>
      </c>
    </row>
    <row r="69" spans="1:16" x14ac:dyDescent="0.2">
      <c r="A69" s="51" t="s">
        <v>96</v>
      </c>
      <c r="B69" s="51" t="s">
        <v>482</v>
      </c>
      <c r="C69" s="20">
        <v>85</v>
      </c>
      <c r="D69" s="20">
        <v>65</v>
      </c>
      <c r="E69" s="20">
        <v>79</v>
      </c>
      <c r="F69" s="20">
        <v>82</v>
      </c>
      <c r="G69" s="20">
        <v>88</v>
      </c>
      <c r="H69" s="20">
        <v>86</v>
      </c>
      <c r="I69" s="20">
        <v>75</v>
      </c>
      <c r="J69" s="20">
        <v>95</v>
      </c>
      <c r="K69" s="20">
        <v>69</v>
      </c>
      <c r="L69" s="20">
        <v>86</v>
      </c>
      <c r="M69" s="20">
        <v>70</v>
      </c>
      <c r="N69" s="20">
        <v>77</v>
      </c>
      <c r="O69" s="20">
        <v>74</v>
      </c>
      <c r="P69" s="55">
        <f t="shared" si="0"/>
        <v>1031</v>
      </c>
    </row>
    <row r="70" spans="1:16" x14ac:dyDescent="0.2">
      <c r="A70" s="51" t="s">
        <v>97</v>
      </c>
      <c r="B70" s="51" t="s">
        <v>483</v>
      </c>
      <c r="C70" s="20">
        <v>767</v>
      </c>
      <c r="D70" s="20">
        <v>764</v>
      </c>
      <c r="E70" s="20">
        <v>707</v>
      </c>
      <c r="F70" s="20">
        <v>772</v>
      </c>
      <c r="G70" s="20">
        <v>803</v>
      </c>
      <c r="H70" s="20">
        <v>739</v>
      </c>
      <c r="I70" s="20">
        <v>808</v>
      </c>
      <c r="J70" s="20">
        <v>788</v>
      </c>
      <c r="K70" s="20">
        <v>730</v>
      </c>
      <c r="L70" s="20">
        <v>866</v>
      </c>
      <c r="M70" s="20">
        <v>756</v>
      </c>
      <c r="N70" s="20">
        <v>754</v>
      </c>
      <c r="O70" s="20">
        <v>645</v>
      </c>
      <c r="P70" s="55">
        <f t="shared" si="0"/>
        <v>9899</v>
      </c>
    </row>
    <row r="71" spans="1:16" x14ac:dyDescent="0.2">
      <c r="A71" s="51" t="s">
        <v>98</v>
      </c>
      <c r="B71" s="51" t="s">
        <v>484</v>
      </c>
      <c r="C71" s="20">
        <v>642</v>
      </c>
      <c r="D71" s="20">
        <v>640</v>
      </c>
      <c r="E71" s="20">
        <v>652</v>
      </c>
      <c r="F71" s="20">
        <v>682</v>
      </c>
      <c r="G71" s="20">
        <v>635</v>
      </c>
      <c r="H71" s="20">
        <v>677</v>
      </c>
      <c r="I71" s="20">
        <v>699</v>
      </c>
      <c r="J71" s="20">
        <v>679</v>
      </c>
      <c r="K71" s="20">
        <v>728</v>
      </c>
      <c r="L71" s="20">
        <v>727</v>
      </c>
      <c r="M71" s="20">
        <v>574</v>
      </c>
      <c r="N71" s="20">
        <v>597</v>
      </c>
      <c r="O71" s="20">
        <v>554</v>
      </c>
      <c r="P71" s="55">
        <f t="shared" si="0"/>
        <v>8486</v>
      </c>
    </row>
    <row r="72" spans="1:16" x14ac:dyDescent="0.2">
      <c r="A72" s="51" t="s">
        <v>99</v>
      </c>
      <c r="B72" s="51" t="s">
        <v>485</v>
      </c>
      <c r="C72" s="20">
        <v>843</v>
      </c>
      <c r="D72" s="20">
        <v>820</v>
      </c>
      <c r="E72" s="20">
        <v>872</v>
      </c>
      <c r="F72" s="20">
        <v>805</v>
      </c>
      <c r="G72" s="20">
        <v>828</v>
      </c>
      <c r="H72" s="20">
        <v>927</v>
      </c>
      <c r="I72" s="20">
        <v>862</v>
      </c>
      <c r="J72" s="20">
        <v>913</v>
      </c>
      <c r="K72" s="20">
        <v>901</v>
      </c>
      <c r="L72" s="20">
        <v>966</v>
      </c>
      <c r="M72" s="20">
        <v>887</v>
      </c>
      <c r="N72" s="20">
        <v>910</v>
      </c>
      <c r="O72" s="20">
        <v>843</v>
      </c>
      <c r="P72" s="55">
        <f t="shared" si="0"/>
        <v>11377</v>
      </c>
    </row>
    <row r="73" spans="1:16" x14ac:dyDescent="0.2">
      <c r="A73" s="51" t="s">
        <v>100</v>
      </c>
      <c r="B73" s="51" t="s">
        <v>486</v>
      </c>
      <c r="C73" s="20">
        <v>347</v>
      </c>
      <c r="D73" s="20">
        <v>388</v>
      </c>
      <c r="E73" s="20">
        <v>320</v>
      </c>
      <c r="F73" s="20">
        <v>302</v>
      </c>
      <c r="G73" s="20">
        <v>319</v>
      </c>
      <c r="H73" s="20">
        <v>373</v>
      </c>
      <c r="I73" s="20">
        <v>357</v>
      </c>
      <c r="J73" s="20">
        <v>376</v>
      </c>
      <c r="K73" s="20">
        <v>355</v>
      </c>
      <c r="L73" s="20">
        <v>361</v>
      </c>
      <c r="M73" s="20">
        <v>345</v>
      </c>
      <c r="N73" s="20">
        <v>325</v>
      </c>
      <c r="O73" s="20">
        <v>293</v>
      </c>
      <c r="P73" s="55">
        <f t="shared" ref="P73:P122" si="1">SUM(C73:O73)</f>
        <v>4461</v>
      </c>
    </row>
    <row r="74" spans="1:16" x14ac:dyDescent="0.2">
      <c r="A74" s="51" t="s">
        <v>101</v>
      </c>
      <c r="B74" s="51" t="s">
        <v>487</v>
      </c>
      <c r="C74" s="20">
        <v>161</v>
      </c>
      <c r="D74" s="20">
        <v>188</v>
      </c>
      <c r="E74" s="20">
        <v>160</v>
      </c>
      <c r="F74" s="20">
        <v>184</v>
      </c>
      <c r="G74" s="20">
        <v>146</v>
      </c>
      <c r="H74" s="20">
        <v>156</v>
      </c>
      <c r="I74" s="20">
        <v>160</v>
      </c>
      <c r="J74" s="20">
        <v>164</v>
      </c>
      <c r="K74" s="20">
        <v>164</v>
      </c>
      <c r="L74" s="20">
        <v>190</v>
      </c>
      <c r="M74" s="20">
        <v>177</v>
      </c>
      <c r="N74" s="20">
        <v>195</v>
      </c>
      <c r="O74" s="20">
        <v>207</v>
      </c>
      <c r="P74" s="55">
        <f t="shared" si="1"/>
        <v>2252</v>
      </c>
    </row>
    <row r="75" spans="1:16" x14ac:dyDescent="0.2">
      <c r="A75" s="51" t="s">
        <v>102</v>
      </c>
      <c r="B75" s="51" t="s">
        <v>488</v>
      </c>
      <c r="C75" s="20">
        <v>224</v>
      </c>
      <c r="D75" s="20">
        <v>218</v>
      </c>
      <c r="E75" s="20">
        <v>223</v>
      </c>
      <c r="F75" s="20">
        <v>234</v>
      </c>
      <c r="G75" s="20">
        <v>234</v>
      </c>
      <c r="H75" s="20">
        <v>267</v>
      </c>
      <c r="I75" s="20">
        <v>219</v>
      </c>
      <c r="J75" s="20">
        <v>197</v>
      </c>
      <c r="K75" s="20">
        <v>236</v>
      </c>
      <c r="L75" s="20">
        <v>217</v>
      </c>
      <c r="M75" s="20">
        <v>221</v>
      </c>
      <c r="N75" s="20">
        <v>200</v>
      </c>
      <c r="O75" s="20">
        <v>162</v>
      </c>
      <c r="P75" s="55">
        <f t="shared" si="1"/>
        <v>2852</v>
      </c>
    </row>
    <row r="76" spans="1:16" x14ac:dyDescent="0.2">
      <c r="A76" s="51" t="s">
        <v>103</v>
      </c>
      <c r="B76" s="51" t="s">
        <v>489</v>
      </c>
      <c r="C76" s="20">
        <v>454</v>
      </c>
      <c r="D76" s="20">
        <v>417</v>
      </c>
      <c r="E76" s="20">
        <v>408</v>
      </c>
      <c r="F76" s="20">
        <v>452</v>
      </c>
      <c r="G76" s="20">
        <v>469</v>
      </c>
      <c r="H76" s="20">
        <v>481</v>
      </c>
      <c r="I76" s="20">
        <v>498</v>
      </c>
      <c r="J76" s="20">
        <v>442</v>
      </c>
      <c r="K76" s="20">
        <v>543</v>
      </c>
      <c r="L76" s="20">
        <v>457</v>
      </c>
      <c r="M76" s="20">
        <v>382</v>
      </c>
      <c r="N76" s="20">
        <v>462</v>
      </c>
      <c r="O76" s="20">
        <v>471</v>
      </c>
      <c r="P76" s="55">
        <f t="shared" si="1"/>
        <v>5936</v>
      </c>
    </row>
    <row r="77" spans="1:16" x14ac:dyDescent="0.2">
      <c r="A77" s="51" t="s">
        <v>104</v>
      </c>
      <c r="B77" s="51" t="s">
        <v>490</v>
      </c>
      <c r="C77" s="20">
        <v>10919</v>
      </c>
      <c r="D77" s="20">
        <v>11300</v>
      </c>
      <c r="E77" s="20">
        <v>11211</v>
      </c>
      <c r="F77" s="20">
        <v>11237</v>
      </c>
      <c r="G77" s="20">
        <v>11563</v>
      </c>
      <c r="H77" s="20">
        <v>11918</v>
      </c>
      <c r="I77" s="20">
        <v>11729</v>
      </c>
      <c r="J77" s="20">
        <v>11537</v>
      </c>
      <c r="K77" s="20">
        <v>11469</v>
      </c>
      <c r="L77" s="20">
        <v>13061</v>
      </c>
      <c r="M77" s="20">
        <v>10906</v>
      </c>
      <c r="N77" s="20">
        <v>10028</v>
      </c>
      <c r="O77" s="20">
        <v>10391</v>
      </c>
      <c r="P77" s="55">
        <f t="shared" si="1"/>
        <v>147269</v>
      </c>
    </row>
    <row r="78" spans="1:16" x14ac:dyDescent="0.2">
      <c r="A78" s="51" t="s">
        <v>105</v>
      </c>
      <c r="B78" s="51" t="s">
        <v>491</v>
      </c>
      <c r="C78" s="20">
        <v>123</v>
      </c>
      <c r="D78" s="20">
        <v>125</v>
      </c>
      <c r="E78" s="20">
        <v>137</v>
      </c>
      <c r="F78" s="20">
        <v>111</v>
      </c>
      <c r="G78" s="20">
        <v>128</v>
      </c>
      <c r="H78" s="20">
        <v>139</v>
      </c>
      <c r="I78" s="20">
        <v>140</v>
      </c>
      <c r="J78" s="20">
        <v>139</v>
      </c>
      <c r="K78" s="20">
        <v>133</v>
      </c>
      <c r="L78" s="20">
        <v>159</v>
      </c>
      <c r="M78" s="20">
        <v>161</v>
      </c>
      <c r="N78" s="20">
        <v>158</v>
      </c>
      <c r="O78" s="20">
        <v>185</v>
      </c>
      <c r="P78" s="55">
        <f t="shared" si="1"/>
        <v>1838</v>
      </c>
    </row>
    <row r="79" spans="1:16" x14ac:dyDescent="0.2">
      <c r="A79" s="51" t="s">
        <v>106</v>
      </c>
      <c r="B79" s="51" t="s">
        <v>492</v>
      </c>
      <c r="C79" s="20">
        <v>259</v>
      </c>
      <c r="D79" s="20">
        <v>294</v>
      </c>
      <c r="E79" s="20">
        <v>307</v>
      </c>
      <c r="F79" s="20">
        <v>276</v>
      </c>
      <c r="G79" s="20">
        <v>274</v>
      </c>
      <c r="H79" s="20">
        <v>283</v>
      </c>
      <c r="I79" s="20">
        <v>318</v>
      </c>
      <c r="J79" s="20">
        <v>312</v>
      </c>
      <c r="K79" s="20">
        <v>272</v>
      </c>
      <c r="L79" s="20">
        <v>320</v>
      </c>
      <c r="M79" s="20">
        <v>224</v>
      </c>
      <c r="N79" s="20">
        <v>266</v>
      </c>
      <c r="O79" s="20">
        <v>289</v>
      </c>
      <c r="P79" s="55">
        <f t="shared" si="1"/>
        <v>3694</v>
      </c>
    </row>
    <row r="80" spans="1:16" x14ac:dyDescent="0.2">
      <c r="A80" s="51" t="s">
        <v>107</v>
      </c>
      <c r="B80" s="51" t="s">
        <v>493</v>
      </c>
      <c r="C80" s="20">
        <v>875</v>
      </c>
      <c r="D80" s="20">
        <v>948</v>
      </c>
      <c r="E80" s="20">
        <v>927</v>
      </c>
      <c r="F80" s="20">
        <v>924</v>
      </c>
      <c r="G80" s="20">
        <v>924</v>
      </c>
      <c r="H80" s="20">
        <v>1005</v>
      </c>
      <c r="I80" s="20">
        <v>1031</v>
      </c>
      <c r="J80" s="20">
        <v>1056</v>
      </c>
      <c r="K80" s="20">
        <v>1015</v>
      </c>
      <c r="L80" s="20">
        <v>1092</v>
      </c>
      <c r="M80" s="20">
        <v>1024</v>
      </c>
      <c r="N80" s="20">
        <v>1013</v>
      </c>
      <c r="O80" s="20">
        <v>963</v>
      </c>
      <c r="P80" s="55">
        <f t="shared" si="1"/>
        <v>12797</v>
      </c>
    </row>
    <row r="81" spans="1:16" x14ac:dyDescent="0.2">
      <c r="A81" s="51" t="s">
        <v>108</v>
      </c>
      <c r="B81" s="51" t="s">
        <v>494</v>
      </c>
      <c r="C81" s="20">
        <v>1108</v>
      </c>
      <c r="D81" s="20">
        <v>1130</v>
      </c>
      <c r="E81" s="20">
        <v>1131</v>
      </c>
      <c r="F81" s="20">
        <v>1062</v>
      </c>
      <c r="G81" s="20">
        <v>1233</v>
      </c>
      <c r="H81" s="20">
        <v>1182</v>
      </c>
      <c r="I81" s="20">
        <v>1159</v>
      </c>
      <c r="J81" s="20">
        <v>1224</v>
      </c>
      <c r="K81" s="20">
        <v>1120</v>
      </c>
      <c r="L81" s="20">
        <v>1308</v>
      </c>
      <c r="M81" s="20">
        <v>1126</v>
      </c>
      <c r="N81" s="20">
        <v>1131</v>
      </c>
      <c r="O81" s="20">
        <v>1101</v>
      </c>
      <c r="P81" s="55">
        <f t="shared" si="1"/>
        <v>15015</v>
      </c>
    </row>
    <row r="82" spans="1:16" x14ac:dyDescent="0.2">
      <c r="A82" s="51" t="s">
        <v>109</v>
      </c>
      <c r="B82" s="51" t="s">
        <v>495</v>
      </c>
      <c r="C82" s="20">
        <v>1900</v>
      </c>
      <c r="D82" s="20">
        <v>1976</v>
      </c>
      <c r="E82" s="20">
        <v>1902</v>
      </c>
      <c r="F82" s="20">
        <v>1985</v>
      </c>
      <c r="G82" s="20">
        <v>1945</v>
      </c>
      <c r="H82" s="20">
        <v>2048</v>
      </c>
      <c r="I82" s="20">
        <v>1851</v>
      </c>
      <c r="J82" s="20">
        <v>2069</v>
      </c>
      <c r="K82" s="20">
        <v>1886</v>
      </c>
      <c r="L82" s="20">
        <v>2418</v>
      </c>
      <c r="M82" s="20">
        <v>2002</v>
      </c>
      <c r="N82" s="20">
        <v>1982</v>
      </c>
      <c r="O82" s="20">
        <v>1835</v>
      </c>
      <c r="P82" s="55">
        <f t="shared" si="1"/>
        <v>25799</v>
      </c>
    </row>
    <row r="83" spans="1:16" x14ac:dyDescent="0.2">
      <c r="A83" s="51" t="s">
        <v>110</v>
      </c>
      <c r="B83" s="51" t="s">
        <v>496</v>
      </c>
      <c r="C83" s="20">
        <v>106</v>
      </c>
      <c r="D83" s="20">
        <v>102</v>
      </c>
      <c r="E83" s="20">
        <v>91</v>
      </c>
      <c r="F83" s="20">
        <v>138</v>
      </c>
      <c r="G83" s="20">
        <v>122</v>
      </c>
      <c r="H83" s="20">
        <v>97</v>
      </c>
      <c r="I83" s="20">
        <v>94</v>
      </c>
      <c r="J83" s="20">
        <v>111</v>
      </c>
      <c r="K83" s="20">
        <v>106</v>
      </c>
      <c r="L83" s="20">
        <v>125</v>
      </c>
      <c r="M83" s="20">
        <v>127</v>
      </c>
      <c r="N83" s="20">
        <v>96</v>
      </c>
      <c r="O83" s="20">
        <v>92</v>
      </c>
      <c r="P83" s="55">
        <f t="shared" si="1"/>
        <v>1407</v>
      </c>
    </row>
    <row r="84" spans="1:16" x14ac:dyDescent="0.2">
      <c r="A84" s="51" t="s">
        <v>111</v>
      </c>
      <c r="B84" s="51" t="s">
        <v>497</v>
      </c>
      <c r="C84" s="20">
        <v>2265</v>
      </c>
      <c r="D84" s="20">
        <v>2347</v>
      </c>
      <c r="E84" s="20">
        <v>2162</v>
      </c>
      <c r="F84" s="20">
        <v>2223</v>
      </c>
      <c r="G84" s="20">
        <v>2146</v>
      </c>
      <c r="H84" s="20">
        <v>2255</v>
      </c>
      <c r="I84" s="20">
        <v>2124</v>
      </c>
      <c r="J84" s="20">
        <v>2197</v>
      </c>
      <c r="K84" s="20">
        <v>1999</v>
      </c>
      <c r="L84" s="20">
        <v>2047</v>
      </c>
      <c r="M84" s="20">
        <v>1729</v>
      </c>
      <c r="N84" s="20">
        <v>1786</v>
      </c>
      <c r="O84" s="20">
        <v>1603</v>
      </c>
      <c r="P84" s="55">
        <f t="shared" si="1"/>
        <v>26883</v>
      </c>
    </row>
    <row r="85" spans="1:16" x14ac:dyDescent="0.2">
      <c r="A85" s="51" t="s">
        <v>112</v>
      </c>
      <c r="B85" s="51" t="s">
        <v>498</v>
      </c>
      <c r="C85" s="20">
        <v>528</v>
      </c>
      <c r="D85" s="20">
        <v>534</v>
      </c>
      <c r="E85" s="20">
        <v>538</v>
      </c>
      <c r="F85" s="20">
        <v>524</v>
      </c>
      <c r="G85" s="20">
        <v>570</v>
      </c>
      <c r="H85" s="20">
        <v>528</v>
      </c>
      <c r="I85" s="20">
        <v>558</v>
      </c>
      <c r="J85" s="20">
        <v>596</v>
      </c>
      <c r="K85" s="20">
        <v>609</v>
      </c>
      <c r="L85" s="20">
        <v>680</v>
      </c>
      <c r="M85" s="20">
        <v>555</v>
      </c>
      <c r="N85" s="20">
        <v>614</v>
      </c>
      <c r="O85" s="20">
        <v>547</v>
      </c>
      <c r="P85" s="55">
        <f t="shared" si="1"/>
        <v>7381</v>
      </c>
    </row>
    <row r="86" spans="1:16" x14ac:dyDescent="0.2">
      <c r="A86" s="51" t="s">
        <v>113</v>
      </c>
      <c r="B86" s="51" t="s">
        <v>114</v>
      </c>
      <c r="C86" s="20">
        <v>845</v>
      </c>
      <c r="D86" s="20">
        <v>864</v>
      </c>
      <c r="E86" s="20">
        <v>821</v>
      </c>
      <c r="F86" s="20">
        <v>933</v>
      </c>
      <c r="G86" s="20">
        <v>934</v>
      </c>
      <c r="H86" s="20">
        <v>953</v>
      </c>
      <c r="I86" s="20">
        <v>1008</v>
      </c>
      <c r="J86" s="20">
        <v>1022</v>
      </c>
      <c r="K86" s="20">
        <v>1005</v>
      </c>
      <c r="L86" s="20">
        <v>1012</v>
      </c>
      <c r="M86" s="20">
        <v>1000</v>
      </c>
      <c r="N86" s="20">
        <v>1008</v>
      </c>
      <c r="O86" s="20">
        <v>907</v>
      </c>
      <c r="P86" s="55">
        <f t="shared" si="1"/>
        <v>12312</v>
      </c>
    </row>
    <row r="87" spans="1:16" x14ac:dyDescent="0.2">
      <c r="A87" s="51" t="s">
        <v>115</v>
      </c>
      <c r="B87" s="51" t="s">
        <v>499</v>
      </c>
      <c r="C87" s="20">
        <v>77</v>
      </c>
      <c r="D87" s="20">
        <v>101</v>
      </c>
      <c r="E87" s="20">
        <v>78</v>
      </c>
      <c r="F87" s="20">
        <v>80</v>
      </c>
      <c r="G87" s="20">
        <v>89</v>
      </c>
      <c r="H87" s="20">
        <v>85</v>
      </c>
      <c r="I87" s="20">
        <v>121</v>
      </c>
      <c r="J87" s="20">
        <v>85</v>
      </c>
      <c r="K87" s="20">
        <v>81</v>
      </c>
      <c r="L87" s="20">
        <v>117</v>
      </c>
      <c r="M87" s="20">
        <v>125</v>
      </c>
      <c r="N87" s="20">
        <v>108</v>
      </c>
      <c r="O87" s="20">
        <v>100</v>
      </c>
      <c r="P87" s="55">
        <f t="shared" si="1"/>
        <v>1247</v>
      </c>
    </row>
    <row r="88" spans="1:16" x14ac:dyDescent="0.2">
      <c r="A88" s="51" t="s">
        <v>116</v>
      </c>
      <c r="B88" s="51" t="s">
        <v>500</v>
      </c>
      <c r="C88" s="20">
        <v>412</v>
      </c>
      <c r="D88" s="20">
        <v>432</v>
      </c>
      <c r="E88" s="20">
        <v>414</v>
      </c>
      <c r="F88" s="20">
        <v>410</v>
      </c>
      <c r="G88" s="20">
        <v>418</v>
      </c>
      <c r="H88" s="20">
        <v>468</v>
      </c>
      <c r="I88" s="20">
        <v>435</v>
      </c>
      <c r="J88" s="20">
        <v>430</v>
      </c>
      <c r="K88" s="20">
        <v>362</v>
      </c>
      <c r="L88" s="20">
        <v>402</v>
      </c>
      <c r="M88" s="20">
        <v>341</v>
      </c>
      <c r="N88" s="20">
        <v>379</v>
      </c>
      <c r="O88" s="20">
        <v>335</v>
      </c>
      <c r="P88" s="55">
        <f t="shared" si="1"/>
        <v>5238</v>
      </c>
    </row>
    <row r="89" spans="1:16" x14ac:dyDescent="0.2">
      <c r="A89" s="51" t="s">
        <v>117</v>
      </c>
      <c r="B89" s="51" t="s">
        <v>501</v>
      </c>
      <c r="C89" s="20">
        <v>735</v>
      </c>
      <c r="D89" s="20">
        <v>649</v>
      </c>
      <c r="E89" s="20">
        <v>683</v>
      </c>
      <c r="F89" s="20">
        <v>711</v>
      </c>
      <c r="G89" s="20">
        <v>691</v>
      </c>
      <c r="H89" s="20">
        <v>705</v>
      </c>
      <c r="I89" s="20">
        <v>811</v>
      </c>
      <c r="J89" s="20">
        <v>815</v>
      </c>
      <c r="K89" s="20">
        <v>730</v>
      </c>
      <c r="L89" s="20">
        <v>812</v>
      </c>
      <c r="M89" s="20">
        <v>678</v>
      </c>
      <c r="N89" s="20">
        <v>786</v>
      </c>
      <c r="O89" s="20">
        <v>778</v>
      </c>
      <c r="P89" s="55">
        <f t="shared" si="1"/>
        <v>9584</v>
      </c>
    </row>
    <row r="90" spans="1:16" x14ac:dyDescent="0.2">
      <c r="A90" s="51" t="s">
        <v>118</v>
      </c>
      <c r="B90" s="51" t="s">
        <v>502</v>
      </c>
      <c r="C90" s="20">
        <v>140</v>
      </c>
      <c r="D90" s="20">
        <v>133</v>
      </c>
      <c r="E90" s="20">
        <v>111</v>
      </c>
      <c r="F90" s="20">
        <v>115</v>
      </c>
      <c r="G90" s="20">
        <v>121</v>
      </c>
      <c r="H90" s="20">
        <v>137</v>
      </c>
      <c r="I90" s="20">
        <v>145</v>
      </c>
      <c r="J90" s="20">
        <v>157</v>
      </c>
      <c r="K90" s="20">
        <v>117</v>
      </c>
      <c r="L90" s="20">
        <v>121</v>
      </c>
      <c r="M90" s="20">
        <v>97</v>
      </c>
      <c r="N90" s="20">
        <v>124</v>
      </c>
      <c r="O90" s="20">
        <v>116</v>
      </c>
      <c r="P90" s="55">
        <f t="shared" si="1"/>
        <v>1634</v>
      </c>
    </row>
    <row r="91" spans="1:16" x14ac:dyDescent="0.2">
      <c r="A91" s="51" t="s">
        <v>119</v>
      </c>
      <c r="B91" s="51" t="s">
        <v>503</v>
      </c>
      <c r="C91" s="20">
        <v>366</v>
      </c>
      <c r="D91" s="20">
        <v>346</v>
      </c>
      <c r="E91" s="20">
        <v>355</v>
      </c>
      <c r="F91" s="20">
        <v>343</v>
      </c>
      <c r="G91" s="20">
        <v>354</v>
      </c>
      <c r="H91" s="20">
        <v>398</v>
      </c>
      <c r="I91" s="20">
        <v>280</v>
      </c>
      <c r="J91" s="20">
        <v>306</v>
      </c>
      <c r="K91" s="20">
        <v>306</v>
      </c>
      <c r="L91" s="20">
        <v>340</v>
      </c>
      <c r="M91" s="20">
        <v>306</v>
      </c>
      <c r="N91" s="20">
        <v>340</v>
      </c>
      <c r="O91" s="20">
        <v>286</v>
      </c>
      <c r="P91" s="55">
        <f t="shared" si="1"/>
        <v>4326</v>
      </c>
    </row>
    <row r="92" spans="1:16" x14ac:dyDescent="0.2">
      <c r="A92" s="51" t="s">
        <v>120</v>
      </c>
      <c r="B92" s="51" t="s">
        <v>504</v>
      </c>
      <c r="C92" s="20">
        <v>1717</v>
      </c>
      <c r="D92" s="20">
        <v>1730</v>
      </c>
      <c r="E92" s="20">
        <v>1792</v>
      </c>
      <c r="F92" s="20">
        <v>1718</v>
      </c>
      <c r="G92" s="20">
        <v>1827</v>
      </c>
      <c r="H92" s="20">
        <v>1911</v>
      </c>
      <c r="I92" s="20">
        <v>1960</v>
      </c>
      <c r="J92" s="20">
        <v>1844</v>
      </c>
      <c r="K92" s="20">
        <v>1782</v>
      </c>
      <c r="L92" s="20">
        <v>2049</v>
      </c>
      <c r="M92" s="20">
        <v>1809</v>
      </c>
      <c r="N92" s="20">
        <v>1763</v>
      </c>
      <c r="O92" s="20">
        <v>1716</v>
      </c>
      <c r="P92" s="55">
        <f t="shared" si="1"/>
        <v>23618</v>
      </c>
    </row>
    <row r="93" spans="1:16" x14ac:dyDescent="0.2">
      <c r="A93" s="51" t="s">
        <v>121</v>
      </c>
      <c r="B93" s="51" t="s">
        <v>505</v>
      </c>
      <c r="C93" s="20">
        <v>160</v>
      </c>
      <c r="D93" s="20">
        <v>156</v>
      </c>
      <c r="E93" s="20">
        <v>153</v>
      </c>
      <c r="F93" s="20">
        <v>136</v>
      </c>
      <c r="G93" s="20">
        <v>158</v>
      </c>
      <c r="H93" s="20">
        <v>161</v>
      </c>
      <c r="I93" s="20">
        <v>183</v>
      </c>
      <c r="J93" s="20">
        <v>153</v>
      </c>
      <c r="K93" s="20">
        <v>165</v>
      </c>
      <c r="L93" s="20">
        <v>196</v>
      </c>
      <c r="M93" s="20">
        <v>161</v>
      </c>
      <c r="N93" s="20">
        <v>161</v>
      </c>
      <c r="O93" s="20">
        <v>170</v>
      </c>
      <c r="P93" s="55">
        <f t="shared" si="1"/>
        <v>2113</v>
      </c>
    </row>
    <row r="94" spans="1:16" x14ac:dyDescent="0.2">
      <c r="A94" s="51" t="s">
        <v>122</v>
      </c>
      <c r="B94" s="51" t="s">
        <v>506</v>
      </c>
      <c r="C94" s="20">
        <v>1150</v>
      </c>
      <c r="D94" s="20">
        <v>1134</v>
      </c>
      <c r="E94" s="20">
        <v>1175</v>
      </c>
      <c r="F94" s="20">
        <v>1107</v>
      </c>
      <c r="G94" s="20">
        <v>1213</v>
      </c>
      <c r="H94" s="20">
        <v>1185</v>
      </c>
      <c r="I94" s="20">
        <v>1269</v>
      </c>
      <c r="J94" s="20">
        <v>1274</v>
      </c>
      <c r="K94" s="20">
        <v>1259</v>
      </c>
      <c r="L94" s="20">
        <v>1298</v>
      </c>
      <c r="M94" s="20">
        <v>1227</v>
      </c>
      <c r="N94" s="20">
        <v>1315</v>
      </c>
      <c r="O94" s="20">
        <v>1211</v>
      </c>
      <c r="P94" s="55">
        <f t="shared" si="1"/>
        <v>15817</v>
      </c>
    </row>
    <row r="95" spans="1:16" x14ac:dyDescent="0.2">
      <c r="A95" s="51" t="s">
        <v>123</v>
      </c>
      <c r="B95" s="51" t="s">
        <v>507</v>
      </c>
      <c r="C95" s="20">
        <v>350</v>
      </c>
      <c r="D95" s="20">
        <v>369</v>
      </c>
      <c r="E95" s="20">
        <v>349</v>
      </c>
      <c r="F95" s="20">
        <v>374</v>
      </c>
      <c r="G95" s="20">
        <v>355</v>
      </c>
      <c r="H95" s="20">
        <v>338</v>
      </c>
      <c r="I95" s="20">
        <v>378</v>
      </c>
      <c r="J95" s="20">
        <v>357</v>
      </c>
      <c r="K95" s="20">
        <v>362</v>
      </c>
      <c r="L95" s="20">
        <v>387</v>
      </c>
      <c r="M95" s="20">
        <v>327</v>
      </c>
      <c r="N95" s="20">
        <v>343</v>
      </c>
      <c r="O95" s="20">
        <v>267</v>
      </c>
      <c r="P95" s="55">
        <f t="shared" si="1"/>
        <v>4556</v>
      </c>
    </row>
    <row r="96" spans="1:16" x14ac:dyDescent="0.2">
      <c r="A96" s="51" t="s">
        <v>124</v>
      </c>
      <c r="B96" s="51" t="s">
        <v>508</v>
      </c>
      <c r="C96" s="20">
        <v>475</v>
      </c>
      <c r="D96" s="20">
        <v>509</v>
      </c>
      <c r="E96" s="20">
        <v>477</v>
      </c>
      <c r="F96" s="20">
        <v>555</v>
      </c>
      <c r="G96" s="20">
        <v>498</v>
      </c>
      <c r="H96" s="20">
        <v>589</v>
      </c>
      <c r="I96" s="20">
        <v>551</v>
      </c>
      <c r="J96" s="20">
        <v>623</v>
      </c>
      <c r="K96" s="20">
        <v>607</v>
      </c>
      <c r="L96" s="20">
        <v>534</v>
      </c>
      <c r="M96" s="20">
        <v>564</v>
      </c>
      <c r="N96" s="20">
        <v>496</v>
      </c>
      <c r="O96" s="20">
        <v>540</v>
      </c>
      <c r="P96" s="55">
        <f t="shared" si="1"/>
        <v>7018</v>
      </c>
    </row>
    <row r="97" spans="1:16" x14ac:dyDescent="0.2">
      <c r="A97" s="51" t="s">
        <v>125</v>
      </c>
      <c r="B97" s="51" t="s">
        <v>509</v>
      </c>
      <c r="C97" s="20">
        <v>1666</v>
      </c>
      <c r="D97" s="20">
        <v>1755</v>
      </c>
      <c r="E97" s="20">
        <v>1583</v>
      </c>
      <c r="F97" s="20">
        <v>1594</v>
      </c>
      <c r="G97" s="20">
        <v>1652</v>
      </c>
      <c r="H97" s="20">
        <v>1748</v>
      </c>
      <c r="I97" s="20">
        <v>1786</v>
      </c>
      <c r="J97" s="20">
        <v>1732</v>
      </c>
      <c r="K97" s="20">
        <v>1636</v>
      </c>
      <c r="L97" s="20">
        <v>1830</v>
      </c>
      <c r="M97" s="20">
        <v>1510</v>
      </c>
      <c r="N97" s="20">
        <v>1494</v>
      </c>
      <c r="O97" s="20">
        <v>1321</v>
      </c>
      <c r="P97" s="55">
        <f t="shared" si="1"/>
        <v>21307</v>
      </c>
    </row>
    <row r="98" spans="1:16" x14ac:dyDescent="0.2">
      <c r="A98" s="51" t="s">
        <v>126</v>
      </c>
      <c r="B98" s="51" t="s">
        <v>510</v>
      </c>
      <c r="C98" s="20">
        <v>875</v>
      </c>
      <c r="D98" s="20">
        <v>906</v>
      </c>
      <c r="E98" s="20">
        <v>835</v>
      </c>
      <c r="F98" s="20">
        <v>858</v>
      </c>
      <c r="G98" s="20">
        <v>881</v>
      </c>
      <c r="H98" s="20">
        <v>909</v>
      </c>
      <c r="I98" s="20">
        <v>920</v>
      </c>
      <c r="J98" s="20">
        <v>922</v>
      </c>
      <c r="K98" s="20">
        <v>888</v>
      </c>
      <c r="L98" s="20">
        <v>1001</v>
      </c>
      <c r="M98" s="20">
        <v>856</v>
      </c>
      <c r="N98" s="20">
        <v>858</v>
      </c>
      <c r="O98" s="20">
        <v>872</v>
      </c>
      <c r="P98" s="55">
        <f t="shared" si="1"/>
        <v>11581</v>
      </c>
    </row>
    <row r="99" spans="1:16" x14ac:dyDescent="0.2">
      <c r="A99" s="51" t="s">
        <v>127</v>
      </c>
      <c r="B99" s="51" t="s">
        <v>511</v>
      </c>
      <c r="C99" s="20">
        <v>1371</v>
      </c>
      <c r="D99" s="20">
        <v>1361</v>
      </c>
      <c r="E99" s="20">
        <v>1379</v>
      </c>
      <c r="F99" s="20">
        <v>1344</v>
      </c>
      <c r="G99" s="20">
        <v>1311</v>
      </c>
      <c r="H99" s="20">
        <v>1530</v>
      </c>
      <c r="I99" s="20">
        <v>1529</v>
      </c>
      <c r="J99" s="20">
        <v>1513</v>
      </c>
      <c r="K99" s="20">
        <v>1487</v>
      </c>
      <c r="L99" s="20">
        <v>1608</v>
      </c>
      <c r="M99" s="20">
        <v>1402</v>
      </c>
      <c r="N99" s="20">
        <v>1505</v>
      </c>
      <c r="O99" s="20">
        <v>1416</v>
      </c>
      <c r="P99" s="55">
        <f t="shared" si="1"/>
        <v>18756</v>
      </c>
    </row>
    <row r="100" spans="1:16" x14ac:dyDescent="0.2">
      <c r="A100" s="51" t="s">
        <v>128</v>
      </c>
      <c r="B100" s="51" t="s">
        <v>512</v>
      </c>
      <c r="C100" s="20">
        <v>562</v>
      </c>
      <c r="D100" s="20">
        <v>607</v>
      </c>
      <c r="E100" s="20">
        <v>555</v>
      </c>
      <c r="F100" s="20">
        <v>553</v>
      </c>
      <c r="G100" s="20">
        <v>528</v>
      </c>
      <c r="H100" s="20">
        <v>578</v>
      </c>
      <c r="I100" s="20">
        <v>614</v>
      </c>
      <c r="J100" s="20">
        <v>643</v>
      </c>
      <c r="K100" s="20">
        <v>559</v>
      </c>
      <c r="L100" s="20">
        <v>664</v>
      </c>
      <c r="M100" s="20">
        <v>636</v>
      </c>
      <c r="N100" s="20">
        <v>584</v>
      </c>
      <c r="O100" s="20">
        <v>532</v>
      </c>
      <c r="P100" s="55">
        <f t="shared" si="1"/>
        <v>7615</v>
      </c>
    </row>
    <row r="101" spans="1:16" x14ac:dyDescent="0.2">
      <c r="A101" s="51" t="s">
        <v>129</v>
      </c>
      <c r="B101" s="51" t="s">
        <v>513</v>
      </c>
      <c r="C101" s="20">
        <v>628</v>
      </c>
      <c r="D101" s="20">
        <v>641</v>
      </c>
      <c r="E101" s="20">
        <v>600</v>
      </c>
      <c r="F101" s="20">
        <v>592</v>
      </c>
      <c r="G101" s="20">
        <v>597</v>
      </c>
      <c r="H101" s="20">
        <v>609</v>
      </c>
      <c r="I101" s="20">
        <v>642</v>
      </c>
      <c r="J101" s="20">
        <v>607</v>
      </c>
      <c r="K101" s="20">
        <v>639</v>
      </c>
      <c r="L101" s="20">
        <v>683</v>
      </c>
      <c r="M101" s="20">
        <v>581</v>
      </c>
      <c r="N101" s="20">
        <v>609</v>
      </c>
      <c r="O101" s="20">
        <v>574</v>
      </c>
      <c r="P101" s="55">
        <f t="shared" si="1"/>
        <v>8002</v>
      </c>
    </row>
    <row r="102" spans="1:16" x14ac:dyDescent="0.2">
      <c r="A102" s="51" t="s">
        <v>130</v>
      </c>
      <c r="B102" s="51" t="s">
        <v>514</v>
      </c>
      <c r="C102" s="20">
        <v>248</v>
      </c>
      <c r="D102" s="20">
        <v>242</v>
      </c>
      <c r="E102" s="20">
        <v>264</v>
      </c>
      <c r="F102" s="20">
        <v>213</v>
      </c>
      <c r="G102" s="20">
        <v>223</v>
      </c>
      <c r="H102" s="20">
        <v>238</v>
      </c>
      <c r="I102" s="20">
        <v>248</v>
      </c>
      <c r="J102" s="20">
        <v>238</v>
      </c>
      <c r="K102" s="20">
        <v>220</v>
      </c>
      <c r="L102" s="20">
        <v>273</v>
      </c>
      <c r="M102" s="20">
        <v>189</v>
      </c>
      <c r="N102" s="20">
        <v>174</v>
      </c>
      <c r="O102" s="20">
        <v>180</v>
      </c>
      <c r="P102" s="55">
        <f t="shared" si="1"/>
        <v>2950</v>
      </c>
    </row>
    <row r="103" spans="1:16" x14ac:dyDescent="0.2">
      <c r="A103" s="51" t="s">
        <v>131</v>
      </c>
      <c r="B103" s="51" t="s">
        <v>515</v>
      </c>
      <c r="C103" s="20">
        <v>392</v>
      </c>
      <c r="D103" s="20">
        <v>402</v>
      </c>
      <c r="E103" s="20">
        <v>426</v>
      </c>
      <c r="F103" s="20">
        <v>460</v>
      </c>
      <c r="G103" s="20">
        <v>431</v>
      </c>
      <c r="H103" s="20">
        <v>472</v>
      </c>
      <c r="I103" s="20">
        <v>483</v>
      </c>
      <c r="J103" s="20">
        <v>481</v>
      </c>
      <c r="K103" s="20">
        <v>458</v>
      </c>
      <c r="L103" s="20">
        <v>381</v>
      </c>
      <c r="M103" s="20">
        <v>392</v>
      </c>
      <c r="N103" s="20">
        <v>406</v>
      </c>
      <c r="O103" s="20">
        <v>413</v>
      </c>
      <c r="P103" s="55">
        <f t="shared" si="1"/>
        <v>5597</v>
      </c>
    </row>
    <row r="104" spans="1:16" x14ac:dyDescent="0.2">
      <c r="A104" s="51" t="s">
        <v>132</v>
      </c>
      <c r="B104" s="51" t="s">
        <v>516</v>
      </c>
      <c r="C104" s="20">
        <v>676</v>
      </c>
      <c r="D104" s="20">
        <v>639</v>
      </c>
      <c r="E104" s="20">
        <v>599</v>
      </c>
      <c r="F104" s="20">
        <v>646</v>
      </c>
      <c r="G104" s="20">
        <v>674</v>
      </c>
      <c r="H104" s="20">
        <v>679</v>
      </c>
      <c r="I104" s="20">
        <v>632</v>
      </c>
      <c r="J104" s="20">
        <v>683</v>
      </c>
      <c r="K104" s="20">
        <v>651</v>
      </c>
      <c r="L104" s="20">
        <v>663</v>
      </c>
      <c r="M104" s="20">
        <v>602</v>
      </c>
      <c r="N104" s="20">
        <v>579</v>
      </c>
      <c r="O104" s="20">
        <v>606</v>
      </c>
      <c r="P104" s="55">
        <f t="shared" si="1"/>
        <v>8329</v>
      </c>
    </row>
    <row r="105" spans="1:16" x14ac:dyDescent="0.2">
      <c r="A105" s="51" t="s">
        <v>133</v>
      </c>
      <c r="B105" s="51" t="s">
        <v>517</v>
      </c>
      <c r="C105" s="20">
        <v>415</v>
      </c>
      <c r="D105" s="20">
        <v>405</v>
      </c>
      <c r="E105" s="20">
        <v>406</v>
      </c>
      <c r="F105" s="20">
        <v>437</v>
      </c>
      <c r="G105" s="20">
        <v>415</v>
      </c>
      <c r="H105" s="20">
        <v>423</v>
      </c>
      <c r="I105" s="20">
        <v>475</v>
      </c>
      <c r="J105" s="20">
        <v>471</v>
      </c>
      <c r="K105" s="20">
        <v>455</v>
      </c>
      <c r="L105" s="20">
        <v>460</v>
      </c>
      <c r="M105" s="20">
        <v>466</v>
      </c>
      <c r="N105" s="20">
        <v>494</v>
      </c>
      <c r="O105" s="20">
        <v>489</v>
      </c>
      <c r="P105" s="55">
        <f t="shared" si="1"/>
        <v>5811</v>
      </c>
    </row>
    <row r="106" spans="1:16" x14ac:dyDescent="0.2">
      <c r="A106" s="51" t="s">
        <v>134</v>
      </c>
      <c r="B106" s="51" t="s">
        <v>518</v>
      </c>
      <c r="C106" s="20">
        <v>501</v>
      </c>
      <c r="D106" s="20">
        <v>482</v>
      </c>
      <c r="E106" s="20">
        <v>491</v>
      </c>
      <c r="F106" s="20">
        <v>533</v>
      </c>
      <c r="G106" s="20">
        <v>542</v>
      </c>
      <c r="H106" s="20">
        <v>608</v>
      </c>
      <c r="I106" s="20">
        <v>614</v>
      </c>
      <c r="J106" s="20">
        <v>635</v>
      </c>
      <c r="K106" s="20">
        <v>589</v>
      </c>
      <c r="L106" s="20">
        <v>670</v>
      </c>
      <c r="M106" s="20">
        <v>560</v>
      </c>
      <c r="N106" s="20">
        <v>579</v>
      </c>
      <c r="O106" s="20">
        <v>629</v>
      </c>
      <c r="P106" s="55">
        <f t="shared" si="1"/>
        <v>7433</v>
      </c>
    </row>
    <row r="107" spans="1:16" x14ac:dyDescent="0.2">
      <c r="A107" s="51" t="s">
        <v>135</v>
      </c>
      <c r="B107" s="51" t="s">
        <v>519</v>
      </c>
      <c r="C107" s="20">
        <v>89</v>
      </c>
      <c r="D107" s="20">
        <v>88</v>
      </c>
      <c r="E107" s="20">
        <v>97</v>
      </c>
      <c r="F107" s="20">
        <v>88</v>
      </c>
      <c r="G107" s="20">
        <v>93</v>
      </c>
      <c r="H107" s="20">
        <v>98</v>
      </c>
      <c r="I107" s="20">
        <v>89</v>
      </c>
      <c r="J107" s="20">
        <v>109</v>
      </c>
      <c r="K107" s="20">
        <v>96</v>
      </c>
      <c r="L107" s="20">
        <v>96</v>
      </c>
      <c r="M107" s="20">
        <v>72</v>
      </c>
      <c r="N107" s="20">
        <v>97</v>
      </c>
      <c r="O107" s="20">
        <v>89</v>
      </c>
      <c r="P107" s="55">
        <f t="shared" si="1"/>
        <v>1201</v>
      </c>
    </row>
    <row r="108" spans="1:16" x14ac:dyDescent="0.2">
      <c r="A108" s="51" t="s">
        <v>136</v>
      </c>
      <c r="B108" s="51" t="s">
        <v>520</v>
      </c>
      <c r="C108" s="20">
        <v>89</v>
      </c>
      <c r="D108" s="20">
        <v>118</v>
      </c>
      <c r="E108" s="20">
        <v>112</v>
      </c>
      <c r="F108" s="20">
        <v>109</v>
      </c>
      <c r="G108" s="20">
        <v>123</v>
      </c>
      <c r="H108" s="20">
        <v>119</v>
      </c>
      <c r="I108" s="20">
        <v>147</v>
      </c>
      <c r="J108" s="20">
        <v>131</v>
      </c>
      <c r="K108" s="20">
        <v>149</v>
      </c>
      <c r="L108" s="20">
        <v>124</v>
      </c>
      <c r="M108" s="20">
        <v>140</v>
      </c>
      <c r="N108" s="20">
        <v>122</v>
      </c>
      <c r="O108" s="20">
        <v>124</v>
      </c>
      <c r="P108" s="55">
        <f t="shared" si="1"/>
        <v>1607</v>
      </c>
    </row>
    <row r="109" spans="1:16" x14ac:dyDescent="0.2">
      <c r="A109" s="51" t="s">
        <v>137</v>
      </c>
      <c r="B109" s="51" t="s">
        <v>521</v>
      </c>
      <c r="C109" s="20">
        <v>162</v>
      </c>
      <c r="D109" s="20">
        <v>161</v>
      </c>
      <c r="E109" s="20">
        <v>129</v>
      </c>
      <c r="F109" s="20">
        <v>139</v>
      </c>
      <c r="G109" s="20">
        <v>140</v>
      </c>
      <c r="H109" s="20">
        <v>139</v>
      </c>
      <c r="I109" s="20">
        <v>152</v>
      </c>
      <c r="J109" s="20">
        <v>164</v>
      </c>
      <c r="K109" s="20">
        <v>152</v>
      </c>
      <c r="L109" s="20">
        <v>185</v>
      </c>
      <c r="M109" s="20">
        <v>165</v>
      </c>
      <c r="N109" s="20">
        <v>126</v>
      </c>
      <c r="O109" s="20">
        <v>118</v>
      </c>
      <c r="P109" s="55">
        <f t="shared" si="1"/>
        <v>1932</v>
      </c>
    </row>
    <row r="110" spans="1:16" x14ac:dyDescent="0.2">
      <c r="A110" s="51" t="s">
        <v>138</v>
      </c>
      <c r="B110" s="51" t="s">
        <v>522</v>
      </c>
      <c r="C110" s="20">
        <v>262</v>
      </c>
      <c r="D110" s="20">
        <v>214</v>
      </c>
      <c r="E110" s="20">
        <v>211</v>
      </c>
      <c r="F110" s="20">
        <v>242</v>
      </c>
      <c r="G110" s="20">
        <v>253</v>
      </c>
      <c r="H110" s="20">
        <v>270</v>
      </c>
      <c r="I110" s="20">
        <v>249</v>
      </c>
      <c r="J110" s="20">
        <v>273</v>
      </c>
      <c r="K110" s="20">
        <v>281</v>
      </c>
      <c r="L110" s="20">
        <v>301</v>
      </c>
      <c r="M110" s="20">
        <v>285</v>
      </c>
      <c r="N110" s="20">
        <v>260</v>
      </c>
      <c r="O110" s="20">
        <v>251</v>
      </c>
      <c r="P110" s="55">
        <f t="shared" si="1"/>
        <v>3352</v>
      </c>
    </row>
    <row r="111" spans="1:16" x14ac:dyDescent="0.2">
      <c r="A111" s="51" t="s">
        <v>139</v>
      </c>
      <c r="B111" s="51" t="s">
        <v>523</v>
      </c>
      <c r="C111" s="20">
        <v>48</v>
      </c>
      <c r="D111" s="20">
        <v>38</v>
      </c>
      <c r="E111" s="20">
        <v>35</v>
      </c>
      <c r="F111" s="20">
        <v>44</v>
      </c>
      <c r="G111" s="20">
        <v>38</v>
      </c>
      <c r="H111" s="20">
        <v>45</v>
      </c>
      <c r="I111" s="20">
        <v>54</v>
      </c>
      <c r="J111" s="20">
        <v>49</v>
      </c>
      <c r="K111" s="20">
        <v>51</v>
      </c>
      <c r="L111" s="20">
        <v>54</v>
      </c>
      <c r="M111" s="20">
        <v>54</v>
      </c>
      <c r="N111" s="20">
        <v>40</v>
      </c>
      <c r="O111" s="20">
        <v>42</v>
      </c>
      <c r="P111" s="55">
        <f t="shared" si="1"/>
        <v>592</v>
      </c>
    </row>
    <row r="112" spans="1:16" x14ac:dyDescent="0.2">
      <c r="A112" s="51" t="s">
        <v>140</v>
      </c>
      <c r="B112" s="51" t="s">
        <v>524</v>
      </c>
      <c r="C112" s="20">
        <v>2606</v>
      </c>
      <c r="D112" s="20">
        <v>2671</v>
      </c>
      <c r="E112" s="20">
        <v>2749</v>
      </c>
      <c r="F112" s="20">
        <v>2875</v>
      </c>
      <c r="G112" s="20">
        <v>3087</v>
      </c>
      <c r="H112" s="20">
        <v>3209</v>
      </c>
      <c r="I112" s="20">
        <v>3264</v>
      </c>
      <c r="J112" s="20">
        <v>3375</v>
      </c>
      <c r="K112" s="20">
        <v>3382</v>
      </c>
      <c r="L112" s="20">
        <v>3800</v>
      </c>
      <c r="M112" s="20">
        <v>3534</v>
      </c>
      <c r="N112" s="20">
        <v>3487</v>
      </c>
      <c r="O112" s="20">
        <v>3436</v>
      </c>
      <c r="P112" s="55">
        <f t="shared" si="1"/>
        <v>41475</v>
      </c>
    </row>
    <row r="113" spans="1:16" x14ac:dyDescent="0.2">
      <c r="A113" s="51" t="s">
        <v>141</v>
      </c>
      <c r="B113" s="51" t="s">
        <v>525</v>
      </c>
      <c r="C113" s="20">
        <v>470</v>
      </c>
      <c r="D113" s="20">
        <v>456</v>
      </c>
      <c r="E113" s="20">
        <v>498</v>
      </c>
      <c r="F113" s="20">
        <v>438</v>
      </c>
      <c r="G113" s="20">
        <v>438</v>
      </c>
      <c r="H113" s="20">
        <v>479</v>
      </c>
      <c r="I113" s="20">
        <v>423</v>
      </c>
      <c r="J113" s="20">
        <v>392</v>
      </c>
      <c r="K113" s="20">
        <v>372</v>
      </c>
      <c r="L113" s="20">
        <v>407</v>
      </c>
      <c r="M113" s="20">
        <v>316</v>
      </c>
      <c r="N113" s="20">
        <v>299</v>
      </c>
      <c r="O113" s="20">
        <v>301</v>
      </c>
      <c r="P113" s="55">
        <f t="shared" si="1"/>
        <v>5289</v>
      </c>
    </row>
    <row r="114" spans="1:16" x14ac:dyDescent="0.2">
      <c r="A114" s="51" t="s">
        <v>142</v>
      </c>
      <c r="B114" s="51" t="s">
        <v>526</v>
      </c>
      <c r="C114" s="20">
        <v>11845</v>
      </c>
      <c r="D114" s="20">
        <v>11725</v>
      </c>
      <c r="E114" s="20">
        <v>12057</v>
      </c>
      <c r="F114" s="20">
        <v>12211</v>
      </c>
      <c r="G114" s="20">
        <v>12436</v>
      </c>
      <c r="H114" s="20">
        <v>12849</v>
      </c>
      <c r="I114" s="20">
        <v>12613</v>
      </c>
      <c r="J114" s="20">
        <v>12908</v>
      </c>
      <c r="K114" s="20">
        <v>12852</v>
      </c>
      <c r="L114" s="20">
        <v>14099</v>
      </c>
      <c r="M114" s="20">
        <v>12562</v>
      </c>
      <c r="N114" s="20">
        <v>12431</v>
      </c>
      <c r="O114" s="20">
        <v>11675</v>
      </c>
      <c r="P114" s="55">
        <f t="shared" si="1"/>
        <v>162263</v>
      </c>
    </row>
    <row r="115" spans="1:16" x14ac:dyDescent="0.2">
      <c r="A115" s="51" t="s">
        <v>143</v>
      </c>
      <c r="B115" s="51" t="s">
        <v>527</v>
      </c>
      <c r="C115" s="20">
        <v>134</v>
      </c>
      <c r="D115" s="20">
        <v>130</v>
      </c>
      <c r="E115" s="20">
        <v>116</v>
      </c>
      <c r="F115" s="20">
        <v>137</v>
      </c>
      <c r="G115" s="20">
        <v>147</v>
      </c>
      <c r="H115" s="20">
        <v>138</v>
      </c>
      <c r="I115" s="20">
        <v>143</v>
      </c>
      <c r="J115" s="20">
        <v>147</v>
      </c>
      <c r="K115" s="20">
        <v>133</v>
      </c>
      <c r="L115" s="20">
        <v>171</v>
      </c>
      <c r="M115" s="20">
        <v>141</v>
      </c>
      <c r="N115" s="20">
        <v>125</v>
      </c>
      <c r="O115" s="20">
        <v>123</v>
      </c>
      <c r="P115" s="55">
        <f t="shared" si="1"/>
        <v>1785</v>
      </c>
    </row>
    <row r="116" spans="1:16" x14ac:dyDescent="0.2">
      <c r="A116" s="51" t="s">
        <v>144</v>
      </c>
      <c r="B116" s="51" t="s">
        <v>528</v>
      </c>
      <c r="C116" s="20">
        <v>73</v>
      </c>
      <c r="D116" s="20">
        <v>106</v>
      </c>
      <c r="E116" s="20">
        <v>91</v>
      </c>
      <c r="F116" s="20">
        <v>85</v>
      </c>
      <c r="G116" s="20">
        <v>82</v>
      </c>
      <c r="H116" s="20">
        <v>111</v>
      </c>
      <c r="I116" s="20">
        <v>108</v>
      </c>
      <c r="J116" s="20">
        <v>79</v>
      </c>
      <c r="K116" s="20">
        <v>91</v>
      </c>
      <c r="L116" s="20">
        <v>101</v>
      </c>
      <c r="M116" s="20">
        <v>108</v>
      </c>
      <c r="N116" s="20">
        <v>89</v>
      </c>
      <c r="O116" s="20">
        <v>92</v>
      </c>
      <c r="P116" s="55">
        <f t="shared" si="1"/>
        <v>1216</v>
      </c>
    </row>
    <row r="117" spans="1:16" x14ac:dyDescent="0.2">
      <c r="A117" s="51" t="s">
        <v>145</v>
      </c>
      <c r="B117" s="51" t="s">
        <v>529</v>
      </c>
      <c r="C117" s="20">
        <v>340</v>
      </c>
      <c r="D117" s="20">
        <v>334</v>
      </c>
      <c r="E117" s="20">
        <v>347</v>
      </c>
      <c r="F117" s="20">
        <v>338</v>
      </c>
      <c r="G117" s="20">
        <v>345</v>
      </c>
      <c r="H117" s="20">
        <v>380</v>
      </c>
      <c r="I117" s="20">
        <v>375</v>
      </c>
      <c r="J117" s="20">
        <v>380</v>
      </c>
      <c r="K117" s="20">
        <v>358</v>
      </c>
      <c r="L117" s="20">
        <v>401</v>
      </c>
      <c r="M117" s="20">
        <v>378</v>
      </c>
      <c r="N117" s="20">
        <v>358</v>
      </c>
      <c r="O117" s="20">
        <v>333</v>
      </c>
      <c r="P117" s="55">
        <f t="shared" si="1"/>
        <v>4667</v>
      </c>
    </row>
    <row r="118" spans="1:16" x14ac:dyDescent="0.2">
      <c r="A118" s="51" t="s">
        <v>146</v>
      </c>
      <c r="B118" s="51" t="s">
        <v>530</v>
      </c>
      <c r="C118" s="20">
        <v>1488</v>
      </c>
      <c r="D118" s="20">
        <v>1436</v>
      </c>
      <c r="E118" s="20">
        <v>1391</v>
      </c>
      <c r="F118" s="20">
        <v>1354</v>
      </c>
      <c r="G118" s="20">
        <v>1390</v>
      </c>
      <c r="H118" s="20">
        <v>1358</v>
      </c>
      <c r="I118" s="20">
        <v>1398</v>
      </c>
      <c r="J118" s="20">
        <v>1412</v>
      </c>
      <c r="K118" s="20">
        <v>1371</v>
      </c>
      <c r="L118" s="20">
        <v>1475</v>
      </c>
      <c r="M118" s="20">
        <v>1387</v>
      </c>
      <c r="N118" s="20">
        <v>1327</v>
      </c>
      <c r="O118" s="20">
        <v>1245</v>
      </c>
      <c r="P118" s="55">
        <f t="shared" si="1"/>
        <v>18032</v>
      </c>
    </row>
    <row r="119" spans="1:16" x14ac:dyDescent="0.2">
      <c r="A119" s="51" t="s">
        <v>147</v>
      </c>
      <c r="B119" s="51" t="s">
        <v>531</v>
      </c>
      <c r="C119" s="20">
        <v>683</v>
      </c>
      <c r="D119" s="20">
        <v>689</v>
      </c>
      <c r="E119" s="20">
        <v>655</v>
      </c>
      <c r="F119" s="20">
        <v>632</v>
      </c>
      <c r="G119" s="20">
        <v>619</v>
      </c>
      <c r="H119" s="20">
        <v>671</v>
      </c>
      <c r="I119" s="20">
        <v>780</v>
      </c>
      <c r="J119" s="20">
        <v>737</v>
      </c>
      <c r="K119" s="20">
        <v>709</v>
      </c>
      <c r="L119" s="20">
        <v>782</v>
      </c>
      <c r="M119" s="20">
        <v>639</v>
      </c>
      <c r="N119" s="20">
        <v>747</v>
      </c>
      <c r="O119" s="20">
        <v>660</v>
      </c>
      <c r="P119" s="55">
        <f t="shared" si="1"/>
        <v>9003</v>
      </c>
    </row>
    <row r="120" spans="1:16" x14ac:dyDescent="0.2">
      <c r="A120" s="51" t="s">
        <v>148</v>
      </c>
      <c r="B120" s="51" t="s">
        <v>532</v>
      </c>
      <c r="C120" s="20">
        <v>786</v>
      </c>
      <c r="D120" s="20">
        <v>785</v>
      </c>
      <c r="E120" s="20">
        <v>774</v>
      </c>
      <c r="F120" s="20">
        <v>826</v>
      </c>
      <c r="G120" s="20">
        <v>828</v>
      </c>
      <c r="H120" s="20">
        <v>905</v>
      </c>
      <c r="I120" s="20">
        <v>868</v>
      </c>
      <c r="J120" s="20">
        <v>898</v>
      </c>
      <c r="K120" s="20">
        <v>807</v>
      </c>
      <c r="L120" s="20">
        <v>1010</v>
      </c>
      <c r="M120" s="20">
        <v>845</v>
      </c>
      <c r="N120" s="20">
        <v>818</v>
      </c>
      <c r="O120" s="20">
        <v>810</v>
      </c>
      <c r="P120" s="55">
        <f t="shared" si="1"/>
        <v>10960</v>
      </c>
    </row>
    <row r="121" spans="1:16" x14ac:dyDescent="0.2">
      <c r="A121" s="51" t="s">
        <v>149</v>
      </c>
      <c r="B121" s="51" t="s">
        <v>533</v>
      </c>
      <c r="C121" s="20">
        <v>375</v>
      </c>
      <c r="D121" s="20">
        <v>367</v>
      </c>
      <c r="E121" s="20">
        <v>367</v>
      </c>
      <c r="F121" s="20">
        <v>365</v>
      </c>
      <c r="G121" s="20">
        <v>377</v>
      </c>
      <c r="H121" s="20">
        <v>422</v>
      </c>
      <c r="I121" s="20">
        <v>382</v>
      </c>
      <c r="J121" s="20">
        <v>431</v>
      </c>
      <c r="K121" s="20">
        <v>384</v>
      </c>
      <c r="L121" s="20">
        <v>430</v>
      </c>
      <c r="M121" s="20">
        <v>387</v>
      </c>
      <c r="N121" s="20">
        <v>389</v>
      </c>
      <c r="O121" s="20">
        <v>402</v>
      </c>
      <c r="P121" s="55">
        <f t="shared" si="1"/>
        <v>5078</v>
      </c>
    </row>
    <row r="122" spans="1:16" x14ac:dyDescent="0.2">
      <c r="A122" s="51" t="s">
        <v>150</v>
      </c>
      <c r="B122" s="51" t="s">
        <v>534</v>
      </c>
      <c r="C122" s="20">
        <v>167</v>
      </c>
      <c r="D122" s="20">
        <v>156</v>
      </c>
      <c r="E122" s="20">
        <v>157</v>
      </c>
      <c r="F122" s="20">
        <v>136</v>
      </c>
      <c r="G122" s="20">
        <v>151</v>
      </c>
      <c r="H122" s="20">
        <v>156</v>
      </c>
      <c r="I122" s="20">
        <v>178</v>
      </c>
      <c r="J122" s="20">
        <v>188</v>
      </c>
      <c r="K122" s="20">
        <v>153</v>
      </c>
      <c r="L122" s="20">
        <v>171</v>
      </c>
      <c r="M122" s="20">
        <v>177</v>
      </c>
      <c r="N122" s="20">
        <v>143</v>
      </c>
      <c r="O122" s="20">
        <v>143</v>
      </c>
      <c r="P122" s="55">
        <f t="shared" si="1"/>
        <v>2076</v>
      </c>
    </row>
    <row r="123" spans="1:16" ht="13.5" thickBot="1" x14ac:dyDescent="0.25">
      <c r="A123" s="52"/>
      <c r="B123" s="53" t="s">
        <v>590</v>
      </c>
      <c r="C123" s="30">
        <f>SUM(C8:C122)</f>
        <v>104950</v>
      </c>
      <c r="D123" s="30">
        <f t="shared" ref="D123:P123" si="2">SUM(D8:D122)</f>
        <v>105347</v>
      </c>
      <c r="E123" s="30">
        <f t="shared" si="2"/>
        <v>105361</v>
      </c>
      <c r="F123" s="30">
        <f t="shared" si="2"/>
        <v>105698</v>
      </c>
      <c r="G123" s="30">
        <f t="shared" si="2"/>
        <v>107815</v>
      </c>
      <c r="H123" s="30">
        <f t="shared" si="2"/>
        <v>112140</v>
      </c>
      <c r="I123" s="30">
        <f t="shared" si="2"/>
        <v>113108</v>
      </c>
      <c r="J123" s="30">
        <f t="shared" si="2"/>
        <v>113921</v>
      </c>
      <c r="K123" s="30">
        <f t="shared" si="2"/>
        <v>111414</v>
      </c>
      <c r="L123" s="30">
        <f t="shared" si="2"/>
        <v>123219</v>
      </c>
      <c r="M123" s="30">
        <f t="shared" si="2"/>
        <v>107478</v>
      </c>
      <c r="N123" s="30">
        <f t="shared" si="2"/>
        <v>108125</v>
      </c>
      <c r="O123" s="30">
        <f t="shared" si="2"/>
        <v>102984</v>
      </c>
      <c r="P123" s="56">
        <f t="shared" si="2"/>
        <v>1421560</v>
      </c>
    </row>
    <row r="124" spans="1:16" ht="13.5" thickTop="1" x14ac:dyDescent="0.2"/>
    <row r="125" spans="1:16" x14ac:dyDescent="0.2">
      <c r="A125" s="44" t="s">
        <v>536</v>
      </c>
      <c r="B125" s="44" t="s">
        <v>537</v>
      </c>
      <c r="C125" s="20">
        <v>14</v>
      </c>
      <c r="D125" s="20">
        <v>24</v>
      </c>
      <c r="E125" s="20">
        <v>22</v>
      </c>
      <c r="F125" s="20">
        <v>25</v>
      </c>
      <c r="G125" s="20">
        <v>29</v>
      </c>
      <c r="H125" s="20">
        <v>31</v>
      </c>
      <c r="I125" s="20">
        <v>59</v>
      </c>
      <c r="J125" s="20">
        <v>75</v>
      </c>
      <c r="K125" s="20">
        <v>90</v>
      </c>
      <c r="L125" s="20">
        <v>104</v>
      </c>
      <c r="M125" s="20">
        <v>74</v>
      </c>
      <c r="N125" s="20">
        <v>87</v>
      </c>
      <c r="O125" s="20">
        <v>84</v>
      </c>
      <c r="P125" s="44">
        <f>SUM(C125:O125)</f>
        <v>718</v>
      </c>
    </row>
    <row r="126" spans="1:16" x14ac:dyDescent="0.2">
      <c r="A126" s="44" t="s">
        <v>538</v>
      </c>
      <c r="B126" s="44" t="s">
        <v>539</v>
      </c>
      <c r="C126" s="20">
        <v>66</v>
      </c>
      <c r="D126" s="20">
        <v>67</v>
      </c>
      <c r="E126" s="20">
        <v>67</v>
      </c>
      <c r="F126" s="20">
        <v>75</v>
      </c>
      <c r="G126" s="20">
        <v>78</v>
      </c>
      <c r="H126" s="20">
        <v>94</v>
      </c>
      <c r="I126" s="20">
        <v>100</v>
      </c>
      <c r="J126" s="20">
        <v>100</v>
      </c>
      <c r="K126" s="20">
        <v>102</v>
      </c>
      <c r="L126" s="20">
        <v>87</v>
      </c>
      <c r="M126" s="20">
        <v>74</v>
      </c>
      <c r="N126" s="20">
        <v>63</v>
      </c>
      <c r="O126" s="20">
        <v>35</v>
      </c>
      <c r="P126" s="44">
        <f t="shared" ref="P126:P250" si="3">SUM(C126:O126)</f>
        <v>1008</v>
      </c>
    </row>
    <row r="127" spans="1:16" x14ac:dyDescent="0.2">
      <c r="A127" s="44" t="s">
        <v>151</v>
      </c>
      <c r="B127" s="44" t="s">
        <v>152</v>
      </c>
      <c r="C127" s="20">
        <v>70</v>
      </c>
      <c r="D127" s="20">
        <v>71</v>
      </c>
      <c r="E127" s="20">
        <v>72</v>
      </c>
      <c r="F127" s="20">
        <v>71</v>
      </c>
      <c r="G127" s="20">
        <v>72</v>
      </c>
      <c r="H127" s="20">
        <v>71</v>
      </c>
      <c r="I127" s="20">
        <v>68</v>
      </c>
      <c r="J127" s="20">
        <v>65</v>
      </c>
      <c r="K127" s="20">
        <v>57</v>
      </c>
      <c r="L127" s="20">
        <v>57</v>
      </c>
      <c r="M127" s="20">
        <v>59</v>
      </c>
      <c r="N127" s="20">
        <v>56</v>
      </c>
      <c r="O127" s="20">
        <v>35</v>
      </c>
      <c r="P127" s="44">
        <f t="shared" si="3"/>
        <v>824</v>
      </c>
    </row>
    <row r="128" spans="1:16" x14ac:dyDescent="0.2">
      <c r="A128" s="44" t="s">
        <v>153</v>
      </c>
      <c r="B128" s="44" t="s">
        <v>154</v>
      </c>
      <c r="C128" s="20">
        <v>43</v>
      </c>
      <c r="D128" s="20">
        <v>47</v>
      </c>
      <c r="E128" s="20">
        <v>51</v>
      </c>
      <c r="F128" s="20">
        <v>48</v>
      </c>
      <c r="G128" s="20">
        <v>48</v>
      </c>
      <c r="H128" s="20">
        <v>72</v>
      </c>
      <c r="I128" s="20">
        <v>51</v>
      </c>
      <c r="J128" s="20">
        <v>52</v>
      </c>
      <c r="K128" s="20">
        <v>51</v>
      </c>
      <c r="L128" s="20">
        <v>54</v>
      </c>
      <c r="M128" s="20">
        <v>50</v>
      </c>
      <c r="N128" s="20">
        <v>50</v>
      </c>
      <c r="O128" s="20">
        <v>32</v>
      </c>
      <c r="P128" s="44">
        <f t="shared" si="3"/>
        <v>649</v>
      </c>
    </row>
    <row r="129" spans="1:16" x14ac:dyDescent="0.2">
      <c r="A129" s="44" t="s">
        <v>155</v>
      </c>
      <c r="B129" s="44" t="s">
        <v>156</v>
      </c>
      <c r="C129" s="20">
        <v>0</v>
      </c>
      <c r="D129" s="20">
        <v>0</v>
      </c>
      <c r="E129" s="20">
        <v>0</v>
      </c>
      <c r="F129" s="20">
        <v>0</v>
      </c>
      <c r="G129" s="20">
        <v>17</v>
      </c>
      <c r="H129" s="20">
        <v>21</v>
      </c>
      <c r="I129" s="20">
        <v>39</v>
      </c>
      <c r="J129" s="20">
        <v>42</v>
      </c>
      <c r="K129" s="20">
        <v>42</v>
      </c>
      <c r="L129" s="20">
        <v>40</v>
      </c>
      <c r="M129" s="20">
        <v>44</v>
      </c>
      <c r="N129" s="20">
        <v>35</v>
      </c>
      <c r="O129" s="20">
        <v>28</v>
      </c>
      <c r="P129" s="44">
        <f t="shared" si="3"/>
        <v>308</v>
      </c>
    </row>
    <row r="130" spans="1:16" x14ac:dyDescent="0.2">
      <c r="A130" s="44" t="s">
        <v>157</v>
      </c>
      <c r="B130" s="44" t="s">
        <v>158</v>
      </c>
      <c r="C130" s="20">
        <v>0</v>
      </c>
      <c r="D130" s="20">
        <v>0</v>
      </c>
      <c r="E130" s="20"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5</v>
      </c>
      <c r="K130" s="20">
        <v>6</v>
      </c>
      <c r="L130" s="20">
        <v>9</v>
      </c>
      <c r="M130" s="20">
        <v>7</v>
      </c>
      <c r="N130" s="20">
        <v>2</v>
      </c>
      <c r="O130" s="20">
        <v>1</v>
      </c>
      <c r="P130" s="44">
        <f t="shared" si="3"/>
        <v>30</v>
      </c>
    </row>
    <row r="131" spans="1:16" x14ac:dyDescent="0.2">
      <c r="A131" s="44" t="s">
        <v>159</v>
      </c>
      <c r="B131" s="44" t="s">
        <v>540</v>
      </c>
      <c r="C131" s="20">
        <v>4</v>
      </c>
      <c r="D131" s="20">
        <v>9</v>
      </c>
      <c r="E131" s="20">
        <v>10</v>
      </c>
      <c r="F131" s="20">
        <v>9</v>
      </c>
      <c r="G131" s="20">
        <v>8</v>
      </c>
      <c r="H131" s="20">
        <v>13</v>
      </c>
      <c r="I131" s="20">
        <v>11</v>
      </c>
      <c r="J131" s="20">
        <v>9</v>
      </c>
      <c r="K131" s="20">
        <v>8</v>
      </c>
      <c r="L131" s="20">
        <v>9</v>
      </c>
      <c r="M131" s="20">
        <v>10</v>
      </c>
      <c r="N131" s="20">
        <v>2</v>
      </c>
      <c r="O131" s="20">
        <v>8</v>
      </c>
      <c r="P131" s="44">
        <f t="shared" si="3"/>
        <v>110</v>
      </c>
    </row>
    <row r="132" spans="1:16" x14ac:dyDescent="0.2">
      <c r="A132" s="44" t="s">
        <v>160</v>
      </c>
      <c r="B132" s="44" t="s">
        <v>161</v>
      </c>
      <c r="C132" s="20">
        <v>42</v>
      </c>
      <c r="D132" s="20">
        <v>39</v>
      </c>
      <c r="E132" s="20">
        <v>44</v>
      </c>
      <c r="F132" s="20">
        <v>32</v>
      </c>
      <c r="G132" s="20">
        <v>36</v>
      </c>
      <c r="H132" s="20">
        <v>34</v>
      </c>
      <c r="I132" s="20">
        <v>34</v>
      </c>
      <c r="J132" s="20">
        <v>38</v>
      </c>
      <c r="K132" s="20">
        <v>24</v>
      </c>
      <c r="L132" s="20">
        <v>29</v>
      </c>
      <c r="M132" s="20">
        <v>19</v>
      </c>
      <c r="N132" s="20">
        <v>16</v>
      </c>
      <c r="O132" s="20">
        <v>17</v>
      </c>
      <c r="P132" s="44">
        <f t="shared" si="3"/>
        <v>404</v>
      </c>
    </row>
    <row r="133" spans="1:16" x14ac:dyDescent="0.2">
      <c r="A133" s="44" t="s">
        <v>162</v>
      </c>
      <c r="B133" s="44" t="s">
        <v>742</v>
      </c>
      <c r="C133" s="20">
        <v>3</v>
      </c>
      <c r="D133" s="20">
        <v>4</v>
      </c>
      <c r="E133" s="20">
        <v>8</v>
      </c>
      <c r="F133" s="20">
        <v>6</v>
      </c>
      <c r="G133" s="20">
        <v>7</v>
      </c>
      <c r="H133" s="20">
        <v>19</v>
      </c>
      <c r="I133" s="20">
        <v>12</v>
      </c>
      <c r="J133" s="20">
        <v>10</v>
      </c>
      <c r="K133" s="20">
        <v>9</v>
      </c>
      <c r="L133" s="20">
        <v>0</v>
      </c>
      <c r="M133" s="20">
        <v>0</v>
      </c>
      <c r="N133" s="20">
        <v>0</v>
      </c>
      <c r="O133" s="20">
        <v>0</v>
      </c>
      <c r="P133" s="44">
        <f t="shared" si="3"/>
        <v>78</v>
      </c>
    </row>
    <row r="134" spans="1:16" x14ac:dyDescent="0.2">
      <c r="A134" s="44" t="s">
        <v>163</v>
      </c>
      <c r="B134" s="44" t="s">
        <v>541</v>
      </c>
      <c r="C134" s="20">
        <v>0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10</v>
      </c>
      <c r="J134" s="20">
        <v>24</v>
      </c>
      <c r="K134" s="20">
        <v>24</v>
      </c>
      <c r="L134" s="20">
        <v>30</v>
      </c>
      <c r="M134" s="20">
        <v>25</v>
      </c>
      <c r="N134" s="20">
        <v>24</v>
      </c>
      <c r="O134" s="20">
        <v>13</v>
      </c>
      <c r="P134" s="44">
        <f t="shared" si="3"/>
        <v>150</v>
      </c>
    </row>
    <row r="135" spans="1:16" x14ac:dyDescent="0.2">
      <c r="A135" s="44" t="s">
        <v>591</v>
      </c>
      <c r="B135" s="44" t="s">
        <v>647</v>
      </c>
      <c r="C135" s="20">
        <v>61</v>
      </c>
      <c r="D135" s="20">
        <v>61</v>
      </c>
      <c r="E135" s="20">
        <v>71</v>
      </c>
      <c r="F135" s="20">
        <v>67</v>
      </c>
      <c r="G135" s="20">
        <v>66</v>
      </c>
      <c r="H135" s="20">
        <v>72</v>
      </c>
      <c r="I135" s="20">
        <v>64</v>
      </c>
      <c r="J135" s="20">
        <v>40</v>
      </c>
      <c r="K135" s="20">
        <v>43</v>
      </c>
      <c r="L135" s="20">
        <v>0</v>
      </c>
      <c r="M135" s="20">
        <v>0</v>
      </c>
      <c r="N135" s="20">
        <v>0</v>
      </c>
      <c r="O135" s="20">
        <v>0</v>
      </c>
      <c r="P135" s="44">
        <f t="shared" si="3"/>
        <v>545</v>
      </c>
    </row>
    <row r="136" spans="1:16" x14ac:dyDescent="0.2">
      <c r="A136" s="44" t="s">
        <v>164</v>
      </c>
      <c r="B136" s="44" t="s">
        <v>165</v>
      </c>
      <c r="C136" s="20">
        <v>113</v>
      </c>
      <c r="D136" s="20">
        <v>122</v>
      </c>
      <c r="E136" s="20">
        <v>116</v>
      </c>
      <c r="F136" s="20">
        <v>114</v>
      </c>
      <c r="G136" s="20">
        <v>111</v>
      </c>
      <c r="H136" s="20">
        <v>108</v>
      </c>
      <c r="I136" s="20">
        <v>106</v>
      </c>
      <c r="J136" s="20">
        <v>104</v>
      </c>
      <c r="K136" s="20">
        <v>68</v>
      </c>
      <c r="L136" s="20">
        <v>0</v>
      </c>
      <c r="M136" s="20">
        <v>0</v>
      </c>
      <c r="N136" s="20">
        <v>0</v>
      </c>
      <c r="O136" s="20">
        <v>0</v>
      </c>
      <c r="P136" s="44">
        <f t="shared" si="3"/>
        <v>962</v>
      </c>
    </row>
    <row r="137" spans="1:16" x14ac:dyDescent="0.2">
      <c r="A137" s="44" t="s">
        <v>166</v>
      </c>
      <c r="B137" s="44" t="s">
        <v>167</v>
      </c>
      <c r="C137" s="20">
        <v>92</v>
      </c>
      <c r="D137" s="20">
        <v>64</v>
      </c>
      <c r="E137" s="20">
        <v>74</v>
      </c>
      <c r="F137" s="20">
        <v>63</v>
      </c>
      <c r="G137" s="20">
        <v>57</v>
      </c>
      <c r="H137" s="20">
        <v>46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44">
        <f t="shared" si="3"/>
        <v>396</v>
      </c>
    </row>
    <row r="138" spans="1:16" x14ac:dyDescent="0.2">
      <c r="A138" s="44" t="s">
        <v>168</v>
      </c>
      <c r="B138" s="44" t="s">
        <v>169</v>
      </c>
      <c r="C138" s="20">
        <v>44</v>
      </c>
      <c r="D138" s="20">
        <v>48</v>
      </c>
      <c r="E138" s="20">
        <v>48</v>
      </c>
      <c r="F138" s="20">
        <v>48</v>
      </c>
      <c r="G138" s="20">
        <v>48</v>
      </c>
      <c r="H138" s="20">
        <v>52</v>
      </c>
      <c r="I138" s="20">
        <v>52</v>
      </c>
      <c r="J138" s="20">
        <v>50</v>
      </c>
      <c r="K138" s="20">
        <v>53</v>
      </c>
      <c r="L138" s="20">
        <v>0</v>
      </c>
      <c r="M138" s="20">
        <v>0</v>
      </c>
      <c r="N138" s="20">
        <v>0</v>
      </c>
      <c r="O138" s="20">
        <v>0</v>
      </c>
      <c r="P138" s="44">
        <f t="shared" si="3"/>
        <v>443</v>
      </c>
    </row>
    <row r="139" spans="1:16" x14ac:dyDescent="0.2">
      <c r="A139" s="44" t="s">
        <v>170</v>
      </c>
      <c r="B139" s="44" t="s">
        <v>171</v>
      </c>
      <c r="C139" s="20">
        <v>36</v>
      </c>
      <c r="D139" s="20">
        <v>37</v>
      </c>
      <c r="E139" s="20">
        <v>40</v>
      </c>
      <c r="F139" s="20">
        <v>42</v>
      </c>
      <c r="G139" s="20">
        <v>48</v>
      </c>
      <c r="H139" s="20">
        <v>53</v>
      </c>
      <c r="I139" s="20">
        <v>51</v>
      </c>
      <c r="J139" s="20">
        <v>50</v>
      </c>
      <c r="K139" s="20">
        <v>42</v>
      </c>
      <c r="L139" s="20">
        <v>0</v>
      </c>
      <c r="M139" s="20">
        <v>0</v>
      </c>
      <c r="N139" s="20">
        <v>0</v>
      </c>
      <c r="O139" s="20">
        <v>0</v>
      </c>
      <c r="P139" s="44">
        <f t="shared" si="3"/>
        <v>399</v>
      </c>
    </row>
    <row r="140" spans="1:16" x14ac:dyDescent="0.2">
      <c r="A140" s="44" t="s">
        <v>172</v>
      </c>
      <c r="B140" s="44" t="s">
        <v>173</v>
      </c>
      <c r="C140" s="20">
        <v>106</v>
      </c>
      <c r="D140" s="20">
        <v>105</v>
      </c>
      <c r="E140" s="20">
        <v>105</v>
      </c>
      <c r="F140" s="20">
        <v>106</v>
      </c>
      <c r="G140" s="20">
        <v>119</v>
      </c>
      <c r="H140" s="20">
        <v>101</v>
      </c>
      <c r="I140" s="20">
        <v>116</v>
      </c>
      <c r="J140" s="20">
        <v>107</v>
      </c>
      <c r="K140" s="20">
        <v>102</v>
      </c>
      <c r="L140" s="20">
        <v>91</v>
      </c>
      <c r="M140" s="20">
        <v>54</v>
      </c>
      <c r="N140" s="20">
        <v>33</v>
      </c>
      <c r="O140" s="20">
        <v>19</v>
      </c>
      <c r="P140" s="44">
        <f t="shared" si="3"/>
        <v>1164</v>
      </c>
    </row>
    <row r="141" spans="1:16" x14ac:dyDescent="0.2">
      <c r="A141" s="44" t="s">
        <v>174</v>
      </c>
      <c r="B141" s="44" t="s">
        <v>175</v>
      </c>
      <c r="C141" s="20">
        <v>0</v>
      </c>
      <c r="D141" s="20">
        <v>0</v>
      </c>
      <c r="E141" s="20">
        <v>0</v>
      </c>
      <c r="F141" s="20">
        <v>0</v>
      </c>
      <c r="G141" s="20">
        <v>0</v>
      </c>
      <c r="H141" s="20">
        <v>58</v>
      </c>
      <c r="I141" s="20">
        <v>84</v>
      </c>
      <c r="J141" s="20">
        <v>67</v>
      </c>
      <c r="K141" s="20">
        <v>79</v>
      </c>
      <c r="L141" s="20">
        <v>78</v>
      </c>
      <c r="M141" s="20">
        <v>76</v>
      </c>
      <c r="N141" s="20">
        <v>85</v>
      </c>
      <c r="O141" s="20">
        <v>42</v>
      </c>
      <c r="P141" s="44">
        <f t="shared" si="3"/>
        <v>569</v>
      </c>
    </row>
    <row r="142" spans="1:16" x14ac:dyDescent="0.2">
      <c r="A142" s="44" t="s">
        <v>176</v>
      </c>
      <c r="B142" s="44" t="s">
        <v>177</v>
      </c>
      <c r="C142" s="20">
        <v>20</v>
      </c>
      <c r="D142" s="20">
        <v>21</v>
      </c>
      <c r="E142" s="20">
        <v>21</v>
      </c>
      <c r="F142" s="20">
        <v>20</v>
      </c>
      <c r="G142" s="20">
        <v>21</v>
      </c>
      <c r="H142" s="20">
        <v>21</v>
      </c>
      <c r="I142" s="20">
        <v>20</v>
      </c>
      <c r="J142" s="20">
        <v>20</v>
      </c>
      <c r="K142" s="20">
        <v>16</v>
      </c>
      <c r="L142" s="20">
        <v>0</v>
      </c>
      <c r="M142" s="20">
        <v>0</v>
      </c>
      <c r="N142" s="20">
        <v>0</v>
      </c>
      <c r="O142" s="20">
        <v>0</v>
      </c>
      <c r="P142" s="44">
        <f t="shared" si="3"/>
        <v>180</v>
      </c>
    </row>
    <row r="143" spans="1:16" x14ac:dyDescent="0.2">
      <c r="A143" s="44" t="s">
        <v>178</v>
      </c>
      <c r="B143" s="44" t="s">
        <v>594</v>
      </c>
      <c r="C143" s="20">
        <v>48</v>
      </c>
      <c r="D143" s="20">
        <v>47</v>
      </c>
      <c r="E143" s="20">
        <v>40</v>
      </c>
      <c r="F143" s="20">
        <v>45</v>
      </c>
      <c r="G143" s="20">
        <v>48</v>
      </c>
      <c r="H143" s="20">
        <v>40</v>
      </c>
      <c r="I143" s="20">
        <v>26</v>
      </c>
      <c r="J143" s="20">
        <v>21</v>
      </c>
      <c r="K143" s="20">
        <v>22</v>
      </c>
      <c r="L143" s="20">
        <v>0</v>
      </c>
      <c r="M143" s="20">
        <v>0</v>
      </c>
      <c r="N143" s="20">
        <v>0</v>
      </c>
      <c r="O143" s="20">
        <v>0</v>
      </c>
      <c r="P143" s="44">
        <f t="shared" si="3"/>
        <v>337</v>
      </c>
    </row>
    <row r="144" spans="1:16" x14ac:dyDescent="0.2">
      <c r="A144" s="44" t="s">
        <v>179</v>
      </c>
      <c r="B144" s="44" t="s">
        <v>180</v>
      </c>
      <c r="C144" s="20">
        <v>76</v>
      </c>
      <c r="D144" s="20">
        <v>70</v>
      </c>
      <c r="E144" s="20">
        <v>77</v>
      </c>
      <c r="F144" s="20">
        <v>72</v>
      </c>
      <c r="G144" s="20">
        <v>71</v>
      </c>
      <c r="H144" s="20">
        <v>67</v>
      </c>
      <c r="I144" s="20">
        <v>65</v>
      </c>
      <c r="J144" s="20">
        <v>72</v>
      </c>
      <c r="K144" s="20">
        <v>70</v>
      </c>
      <c r="L144" s="20">
        <v>52</v>
      </c>
      <c r="M144" s="20">
        <v>49</v>
      </c>
      <c r="N144" s="20">
        <v>60</v>
      </c>
      <c r="O144" s="20">
        <v>49</v>
      </c>
      <c r="P144" s="44">
        <f t="shared" si="3"/>
        <v>850</v>
      </c>
    </row>
    <row r="145" spans="1:16" x14ac:dyDescent="0.2">
      <c r="A145" s="44" t="s">
        <v>181</v>
      </c>
      <c r="B145" s="44" t="s">
        <v>182</v>
      </c>
      <c r="C145" s="20">
        <v>89</v>
      </c>
      <c r="D145" s="20">
        <v>100</v>
      </c>
      <c r="E145" s="20">
        <v>83</v>
      </c>
      <c r="F145" s="20">
        <v>100</v>
      </c>
      <c r="G145" s="20">
        <v>76</v>
      </c>
      <c r="H145" s="20">
        <v>77</v>
      </c>
      <c r="I145" s="20">
        <v>69</v>
      </c>
      <c r="J145" s="20">
        <v>54</v>
      </c>
      <c r="K145" s="20">
        <v>74</v>
      </c>
      <c r="L145" s="20">
        <v>61</v>
      </c>
      <c r="M145" s="20">
        <v>56</v>
      </c>
      <c r="N145" s="20">
        <v>44</v>
      </c>
      <c r="O145" s="20">
        <v>18</v>
      </c>
      <c r="P145" s="44">
        <f t="shared" si="3"/>
        <v>901</v>
      </c>
    </row>
    <row r="146" spans="1:16" x14ac:dyDescent="0.2">
      <c r="A146" s="44" t="s">
        <v>183</v>
      </c>
      <c r="B146" s="44" t="s">
        <v>184</v>
      </c>
      <c r="C146" s="20">
        <v>42</v>
      </c>
      <c r="D146" s="20">
        <v>50</v>
      </c>
      <c r="E146" s="20">
        <v>45</v>
      </c>
      <c r="F146" s="20">
        <v>47</v>
      </c>
      <c r="G146" s="20">
        <v>43</v>
      </c>
      <c r="H146" s="20">
        <v>51</v>
      </c>
      <c r="I146" s="20">
        <v>47</v>
      </c>
      <c r="J146" s="20">
        <v>43</v>
      </c>
      <c r="K146" s="20">
        <v>33</v>
      </c>
      <c r="L146" s="20">
        <v>0</v>
      </c>
      <c r="M146" s="20">
        <v>0</v>
      </c>
      <c r="N146" s="20">
        <v>0</v>
      </c>
      <c r="O146" s="20">
        <v>0</v>
      </c>
      <c r="P146" s="44">
        <f t="shared" si="3"/>
        <v>401</v>
      </c>
    </row>
    <row r="147" spans="1:16" x14ac:dyDescent="0.2">
      <c r="A147" s="44" t="s">
        <v>542</v>
      </c>
      <c r="B147" s="44" t="s">
        <v>743</v>
      </c>
      <c r="C147" s="20">
        <v>70</v>
      </c>
      <c r="D147" s="20">
        <v>57</v>
      </c>
      <c r="E147" s="20">
        <v>72</v>
      </c>
      <c r="F147" s="20">
        <v>65</v>
      </c>
      <c r="G147" s="20">
        <v>45</v>
      </c>
      <c r="H147" s="20">
        <v>46</v>
      </c>
      <c r="I147" s="20">
        <v>35</v>
      </c>
      <c r="J147" s="20">
        <v>38</v>
      </c>
      <c r="K147" s="20">
        <v>38</v>
      </c>
      <c r="L147" s="20">
        <v>0</v>
      </c>
      <c r="M147" s="20">
        <v>0</v>
      </c>
      <c r="N147" s="20">
        <v>0</v>
      </c>
      <c r="O147" s="20">
        <v>0</v>
      </c>
      <c r="P147" s="44">
        <f t="shared" si="3"/>
        <v>466</v>
      </c>
    </row>
    <row r="148" spans="1:16" x14ac:dyDescent="0.2">
      <c r="A148" s="44" t="s">
        <v>185</v>
      </c>
      <c r="B148" s="44" t="s">
        <v>186</v>
      </c>
      <c r="C148" s="20">
        <v>36</v>
      </c>
      <c r="D148" s="20">
        <v>35</v>
      </c>
      <c r="E148" s="20">
        <v>41</v>
      </c>
      <c r="F148" s="20">
        <v>32</v>
      </c>
      <c r="G148" s="20">
        <v>32</v>
      </c>
      <c r="H148" s="20">
        <v>30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44">
        <f t="shared" si="3"/>
        <v>206</v>
      </c>
    </row>
    <row r="149" spans="1:16" x14ac:dyDescent="0.2">
      <c r="A149" s="44" t="s">
        <v>187</v>
      </c>
      <c r="B149" s="44" t="s">
        <v>188</v>
      </c>
      <c r="C149" s="20">
        <v>38</v>
      </c>
      <c r="D149" s="20">
        <v>39</v>
      </c>
      <c r="E149" s="20">
        <v>38</v>
      </c>
      <c r="F149" s="20">
        <v>42</v>
      </c>
      <c r="G149" s="20">
        <v>43</v>
      </c>
      <c r="H149" s="20">
        <v>41</v>
      </c>
      <c r="I149" s="20">
        <v>45</v>
      </c>
      <c r="J149" s="20">
        <v>46</v>
      </c>
      <c r="K149" s="20">
        <v>44</v>
      </c>
      <c r="L149" s="20">
        <v>49</v>
      </c>
      <c r="M149" s="20">
        <v>53</v>
      </c>
      <c r="N149" s="20">
        <v>49</v>
      </c>
      <c r="O149" s="20">
        <v>45</v>
      </c>
      <c r="P149" s="44">
        <f t="shared" si="3"/>
        <v>572</v>
      </c>
    </row>
    <row r="150" spans="1:16" x14ac:dyDescent="0.2">
      <c r="A150" s="44" t="s">
        <v>189</v>
      </c>
      <c r="B150" s="44" t="s">
        <v>190</v>
      </c>
      <c r="C150" s="20">
        <v>32</v>
      </c>
      <c r="D150" s="20">
        <v>33</v>
      </c>
      <c r="E150" s="20">
        <v>32</v>
      </c>
      <c r="F150" s="20">
        <v>36</v>
      </c>
      <c r="G150" s="20">
        <v>36</v>
      </c>
      <c r="H150" s="20">
        <v>41</v>
      </c>
      <c r="I150" s="20">
        <v>40</v>
      </c>
      <c r="J150" s="20">
        <v>40</v>
      </c>
      <c r="K150" s="20">
        <v>40</v>
      </c>
      <c r="L150" s="20">
        <v>46</v>
      </c>
      <c r="M150" s="20">
        <v>45</v>
      </c>
      <c r="N150" s="20">
        <v>45</v>
      </c>
      <c r="O150" s="20">
        <v>47</v>
      </c>
      <c r="P150" s="44">
        <f t="shared" si="3"/>
        <v>513</v>
      </c>
    </row>
    <row r="151" spans="1:16" x14ac:dyDescent="0.2">
      <c r="A151" s="44" t="s">
        <v>191</v>
      </c>
      <c r="B151" s="44" t="s">
        <v>192</v>
      </c>
      <c r="C151" s="20">
        <v>0</v>
      </c>
      <c r="D151" s="20">
        <v>33</v>
      </c>
      <c r="E151" s="20">
        <v>31</v>
      </c>
      <c r="F151" s="20">
        <v>33</v>
      </c>
      <c r="G151" s="20">
        <v>32</v>
      </c>
      <c r="H151" s="20">
        <v>31</v>
      </c>
      <c r="I151" s="20">
        <v>27</v>
      </c>
      <c r="J151" s="20">
        <v>21</v>
      </c>
      <c r="K151" s="20">
        <v>7</v>
      </c>
      <c r="L151" s="20">
        <v>0</v>
      </c>
      <c r="M151" s="20">
        <v>0</v>
      </c>
      <c r="N151" s="20">
        <v>0</v>
      </c>
      <c r="O151" s="20">
        <v>0</v>
      </c>
      <c r="P151" s="44">
        <f t="shared" si="3"/>
        <v>215</v>
      </c>
    </row>
    <row r="152" spans="1:16" x14ac:dyDescent="0.2">
      <c r="A152" s="44" t="s">
        <v>193</v>
      </c>
      <c r="B152" s="44" t="s">
        <v>194</v>
      </c>
      <c r="C152" s="20">
        <v>22</v>
      </c>
      <c r="D152" s="20">
        <v>19</v>
      </c>
      <c r="E152" s="20">
        <v>27</v>
      </c>
      <c r="F152" s="20">
        <v>18</v>
      </c>
      <c r="G152" s="20">
        <v>22</v>
      </c>
      <c r="H152" s="20">
        <v>13</v>
      </c>
      <c r="I152" s="20">
        <v>25</v>
      </c>
      <c r="J152" s="20">
        <v>24</v>
      </c>
      <c r="K152" s="20">
        <v>20</v>
      </c>
      <c r="L152" s="20">
        <v>0</v>
      </c>
      <c r="M152" s="20">
        <v>0</v>
      </c>
      <c r="N152" s="20">
        <v>0</v>
      </c>
      <c r="O152" s="20">
        <v>0</v>
      </c>
      <c r="P152" s="44">
        <f t="shared" si="3"/>
        <v>190</v>
      </c>
    </row>
    <row r="153" spans="1:16" x14ac:dyDescent="0.2">
      <c r="A153" s="44" t="s">
        <v>195</v>
      </c>
      <c r="B153" s="44" t="s">
        <v>196</v>
      </c>
      <c r="C153" s="20">
        <v>120</v>
      </c>
      <c r="D153" s="20">
        <v>108</v>
      </c>
      <c r="E153" s="20">
        <v>107</v>
      </c>
      <c r="F153" s="20">
        <v>99</v>
      </c>
      <c r="G153" s="20">
        <v>86</v>
      </c>
      <c r="H153" s="20">
        <v>99</v>
      </c>
      <c r="I153" s="20">
        <v>95</v>
      </c>
      <c r="J153" s="20">
        <v>61</v>
      </c>
      <c r="K153" s="20">
        <v>54</v>
      </c>
      <c r="L153" s="20">
        <v>62</v>
      </c>
      <c r="M153" s="20">
        <v>30</v>
      </c>
      <c r="N153" s="20">
        <v>34</v>
      </c>
      <c r="O153" s="20">
        <v>28</v>
      </c>
      <c r="P153" s="44">
        <f t="shared" si="3"/>
        <v>983</v>
      </c>
    </row>
    <row r="154" spans="1:16" x14ac:dyDescent="0.2">
      <c r="A154" s="44" t="s">
        <v>197</v>
      </c>
      <c r="B154" s="44" t="s">
        <v>596</v>
      </c>
      <c r="C154" s="20">
        <v>0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5</v>
      </c>
      <c r="J154" s="20">
        <v>13</v>
      </c>
      <c r="K154" s="20">
        <v>17</v>
      </c>
      <c r="L154" s="20">
        <v>15</v>
      </c>
      <c r="M154" s="20">
        <v>17</v>
      </c>
      <c r="N154" s="20">
        <v>15</v>
      </c>
      <c r="O154" s="20">
        <v>7</v>
      </c>
      <c r="P154" s="44">
        <f t="shared" si="3"/>
        <v>89</v>
      </c>
    </row>
    <row r="155" spans="1:16" x14ac:dyDescent="0.2">
      <c r="A155" s="44" t="s">
        <v>198</v>
      </c>
      <c r="B155" s="44" t="s">
        <v>199</v>
      </c>
      <c r="C155" s="20">
        <v>85</v>
      </c>
      <c r="D155" s="20">
        <v>81</v>
      </c>
      <c r="E155" s="20">
        <v>92</v>
      </c>
      <c r="F155" s="20">
        <v>85</v>
      </c>
      <c r="G155" s="20">
        <v>104</v>
      </c>
      <c r="H155" s="20">
        <v>92</v>
      </c>
      <c r="I155" s="20">
        <v>73</v>
      </c>
      <c r="J155" s="20">
        <v>82</v>
      </c>
      <c r="K155" s="20">
        <v>60</v>
      </c>
      <c r="L155" s="20">
        <v>0</v>
      </c>
      <c r="M155" s="20">
        <v>0</v>
      </c>
      <c r="N155" s="20">
        <v>0</v>
      </c>
      <c r="O155" s="20">
        <v>0</v>
      </c>
      <c r="P155" s="44">
        <f t="shared" si="3"/>
        <v>754</v>
      </c>
    </row>
    <row r="156" spans="1:16" x14ac:dyDescent="0.2">
      <c r="A156" s="44" t="s">
        <v>200</v>
      </c>
      <c r="B156" s="44" t="s">
        <v>201</v>
      </c>
      <c r="C156" s="20">
        <v>102</v>
      </c>
      <c r="D156" s="20">
        <v>95</v>
      </c>
      <c r="E156" s="20">
        <v>104</v>
      </c>
      <c r="F156" s="20">
        <v>93</v>
      </c>
      <c r="G156" s="20">
        <v>104</v>
      </c>
      <c r="H156" s="20">
        <v>86</v>
      </c>
      <c r="I156" s="20">
        <v>96</v>
      </c>
      <c r="J156" s="20">
        <v>97</v>
      </c>
      <c r="K156" s="20">
        <v>88</v>
      </c>
      <c r="L156" s="20">
        <v>29</v>
      </c>
      <c r="M156" s="20">
        <v>17</v>
      </c>
      <c r="N156" s="20">
        <v>0</v>
      </c>
      <c r="O156" s="20">
        <v>0</v>
      </c>
      <c r="P156" s="44">
        <f t="shared" si="3"/>
        <v>911</v>
      </c>
    </row>
    <row r="157" spans="1:16" x14ac:dyDescent="0.2">
      <c r="A157" s="44" t="s">
        <v>202</v>
      </c>
      <c r="B157" s="44" t="s">
        <v>203</v>
      </c>
      <c r="C157" s="20">
        <v>79</v>
      </c>
      <c r="D157" s="20">
        <v>72</v>
      </c>
      <c r="E157" s="20">
        <v>64</v>
      </c>
      <c r="F157" s="20">
        <v>71</v>
      </c>
      <c r="G157" s="20">
        <v>65</v>
      </c>
      <c r="H157" s="20">
        <v>51</v>
      </c>
      <c r="I157" s="20">
        <v>48</v>
      </c>
      <c r="J157" s="20">
        <v>70</v>
      </c>
      <c r="K157" s="20">
        <v>36</v>
      </c>
      <c r="L157" s="20">
        <v>0</v>
      </c>
      <c r="M157" s="20">
        <v>0</v>
      </c>
      <c r="N157" s="20">
        <v>0</v>
      </c>
      <c r="O157" s="20">
        <v>0</v>
      </c>
      <c r="P157" s="44">
        <f t="shared" si="3"/>
        <v>556</v>
      </c>
    </row>
    <row r="158" spans="1:16" x14ac:dyDescent="0.2">
      <c r="A158" s="44" t="s">
        <v>204</v>
      </c>
      <c r="B158" s="44" t="s">
        <v>205</v>
      </c>
      <c r="C158" s="20">
        <v>2</v>
      </c>
      <c r="D158" s="20">
        <v>3</v>
      </c>
      <c r="E158" s="20">
        <v>6</v>
      </c>
      <c r="F158" s="20">
        <v>5</v>
      </c>
      <c r="G158" s="20">
        <v>4</v>
      </c>
      <c r="H158" s="20">
        <v>7</v>
      </c>
      <c r="I158" s="20">
        <v>5</v>
      </c>
      <c r="J158" s="20">
        <v>4</v>
      </c>
      <c r="K158" s="20">
        <v>2</v>
      </c>
      <c r="L158" s="20">
        <v>0</v>
      </c>
      <c r="M158" s="20">
        <v>0</v>
      </c>
      <c r="N158" s="20">
        <v>0</v>
      </c>
      <c r="O158" s="20">
        <v>0</v>
      </c>
      <c r="P158" s="44">
        <f t="shared" si="3"/>
        <v>38</v>
      </c>
    </row>
    <row r="159" spans="1:16" x14ac:dyDescent="0.2">
      <c r="A159" s="44" t="s">
        <v>657</v>
      </c>
      <c r="B159" s="44" t="s">
        <v>658</v>
      </c>
      <c r="C159" s="20">
        <v>81</v>
      </c>
      <c r="D159" s="20">
        <v>85</v>
      </c>
      <c r="E159" s="20">
        <v>79</v>
      </c>
      <c r="F159" s="20">
        <v>72</v>
      </c>
      <c r="G159" s="20">
        <v>57</v>
      </c>
      <c r="H159" s="20">
        <v>69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44">
        <f t="shared" si="3"/>
        <v>443</v>
      </c>
    </row>
    <row r="160" spans="1:16" x14ac:dyDescent="0.2">
      <c r="A160" s="44" t="s">
        <v>206</v>
      </c>
      <c r="B160" s="44" t="s">
        <v>207</v>
      </c>
      <c r="C160" s="20">
        <v>66</v>
      </c>
      <c r="D160" s="20">
        <v>68</v>
      </c>
      <c r="E160" s="20">
        <v>73</v>
      </c>
      <c r="F160" s="20">
        <v>72</v>
      </c>
      <c r="G160" s="20">
        <v>72</v>
      </c>
      <c r="H160" s="20">
        <v>73</v>
      </c>
      <c r="I160" s="20">
        <v>72</v>
      </c>
      <c r="J160" s="20">
        <v>72</v>
      </c>
      <c r="K160" s="20">
        <v>72</v>
      </c>
      <c r="L160" s="20">
        <v>0</v>
      </c>
      <c r="M160" s="20">
        <v>0</v>
      </c>
      <c r="N160" s="20">
        <v>0</v>
      </c>
      <c r="O160" s="20">
        <v>0</v>
      </c>
      <c r="P160" s="44">
        <f t="shared" si="3"/>
        <v>640</v>
      </c>
    </row>
    <row r="161" spans="1:16" x14ac:dyDescent="0.2">
      <c r="A161" s="44" t="s">
        <v>208</v>
      </c>
      <c r="B161" s="44" t="s">
        <v>209</v>
      </c>
      <c r="C161" s="20">
        <v>61</v>
      </c>
      <c r="D161" s="20">
        <v>63</v>
      </c>
      <c r="E161" s="20">
        <v>57</v>
      </c>
      <c r="F161" s="20">
        <v>47</v>
      </c>
      <c r="G161" s="20">
        <v>57</v>
      </c>
      <c r="H161" s="20">
        <v>54</v>
      </c>
      <c r="I161" s="20">
        <v>56</v>
      </c>
      <c r="J161" s="20">
        <v>45</v>
      </c>
      <c r="K161" s="20">
        <v>27</v>
      </c>
      <c r="L161" s="20">
        <v>0</v>
      </c>
      <c r="M161" s="20">
        <v>0</v>
      </c>
      <c r="N161" s="20">
        <v>0</v>
      </c>
      <c r="O161" s="20">
        <v>0</v>
      </c>
      <c r="P161" s="44">
        <f t="shared" si="3"/>
        <v>467</v>
      </c>
    </row>
    <row r="162" spans="1:16" x14ac:dyDescent="0.2">
      <c r="A162" s="44" t="s">
        <v>210</v>
      </c>
      <c r="B162" s="44" t="s">
        <v>211</v>
      </c>
      <c r="C162" s="20">
        <v>30</v>
      </c>
      <c r="D162" s="20">
        <v>32</v>
      </c>
      <c r="E162" s="20">
        <v>20</v>
      </c>
      <c r="F162" s="20">
        <v>24</v>
      </c>
      <c r="G162" s="20">
        <v>27</v>
      </c>
      <c r="H162" s="20">
        <v>27</v>
      </c>
      <c r="I162" s="20">
        <v>28</v>
      </c>
      <c r="J162" s="20">
        <v>25</v>
      </c>
      <c r="K162" s="20">
        <v>14</v>
      </c>
      <c r="L162" s="20">
        <v>0</v>
      </c>
      <c r="M162" s="20">
        <v>0</v>
      </c>
      <c r="N162" s="20">
        <v>0</v>
      </c>
      <c r="O162" s="20">
        <v>0</v>
      </c>
      <c r="P162" s="44">
        <f t="shared" si="3"/>
        <v>227</v>
      </c>
    </row>
    <row r="163" spans="1:16" x14ac:dyDescent="0.2">
      <c r="A163" s="44" t="s">
        <v>212</v>
      </c>
      <c r="B163" s="44" t="s">
        <v>213</v>
      </c>
      <c r="C163" s="20">
        <v>45</v>
      </c>
      <c r="D163" s="20">
        <v>48</v>
      </c>
      <c r="E163" s="20">
        <v>41</v>
      </c>
      <c r="F163" s="20">
        <v>49</v>
      </c>
      <c r="G163" s="20">
        <v>63</v>
      </c>
      <c r="H163" s="20">
        <v>61</v>
      </c>
      <c r="I163" s="20">
        <v>63</v>
      </c>
      <c r="J163" s="20">
        <v>66</v>
      </c>
      <c r="K163" s="20">
        <v>65</v>
      </c>
      <c r="L163" s="20">
        <v>0</v>
      </c>
      <c r="M163" s="20">
        <v>0</v>
      </c>
      <c r="N163" s="20">
        <v>0</v>
      </c>
      <c r="O163" s="20">
        <v>0</v>
      </c>
      <c r="P163" s="44">
        <f t="shared" si="3"/>
        <v>501</v>
      </c>
    </row>
    <row r="164" spans="1:16" x14ac:dyDescent="0.2">
      <c r="A164" s="44" t="s">
        <v>214</v>
      </c>
      <c r="B164" s="44" t="s">
        <v>215</v>
      </c>
      <c r="C164" s="20">
        <v>99</v>
      </c>
      <c r="D164" s="20">
        <v>82</v>
      </c>
      <c r="E164" s="20">
        <v>73</v>
      </c>
      <c r="F164" s="20">
        <v>86</v>
      </c>
      <c r="G164" s="20">
        <v>89</v>
      </c>
      <c r="H164" s="20">
        <v>85</v>
      </c>
      <c r="I164" s="20">
        <v>77</v>
      </c>
      <c r="J164" s="20">
        <v>73</v>
      </c>
      <c r="K164" s="20">
        <v>64</v>
      </c>
      <c r="L164" s="20">
        <v>0</v>
      </c>
      <c r="M164" s="20">
        <v>0</v>
      </c>
      <c r="N164" s="20">
        <v>0</v>
      </c>
      <c r="O164" s="20">
        <v>0</v>
      </c>
      <c r="P164" s="44">
        <f t="shared" si="3"/>
        <v>728</v>
      </c>
    </row>
    <row r="165" spans="1:16" x14ac:dyDescent="0.2">
      <c r="A165" s="44" t="s">
        <v>216</v>
      </c>
      <c r="B165" s="44" t="s">
        <v>217</v>
      </c>
      <c r="C165" s="20">
        <v>48</v>
      </c>
      <c r="D165" s="20">
        <v>49</v>
      </c>
      <c r="E165" s="20">
        <v>64</v>
      </c>
      <c r="F165" s="20">
        <v>65</v>
      </c>
      <c r="G165" s="20">
        <v>66</v>
      </c>
      <c r="H165" s="20">
        <v>76</v>
      </c>
      <c r="I165" s="20">
        <v>79</v>
      </c>
      <c r="J165" s="20">
        <v>86</v>
      </c>
      <c r="K165" s="20">
        <v>81</v>
      </c>
      <c r="L165" s="20">
        <v>0</v>
      </c>
      <c r="M165" s="20">
        <v>0</v>
      </c>
      <c r="N165" s="20">
        <v>0</v>
      </c>
      <c r="O165" s="20">
        <v>0</v>
      </c>
      <c r="P165" s="44">
        <f t="shared" si="3"/>
        <v>614</v>
      </c>
    </row>
    <row r="166" spans="1:16" x14ac:dyDescent="0.2">
      <c r="A166" s="44" t="s">
        <v>218</v>
      </c>
      <c r="B166" s="44" t="s">
        <v>219</v>
      </c>
      <c r="C166" s="20">
        <v>102</v>
      </c>
      <c r="D166" s="20">
        <v>110</v>
      </c>
      <c r="E166" s="20">
        <v>101</v>
      </c>
      <c r="F166" s="20">
        <v>104</v>
      </c>
      <c r="G166" s="20">
        <v>102</v>
      </c>
      <c r="H166" s="20">
        <v>104</v>
      </c>
      <c r="I166" s="20">
        <v>106</v>
      </c>
      <c r="J166" s="20">
        <v>105</v>
      </c>
      <c r="K166" s="20">
        <v>107</v>
      </c>
      <c r="L166" s="20">
        <v>112</v>
      </c>
      <c r="M166" s="20">
        <v>102</v>
      </c>
      <c r="N166" s="20">
        <v>99</v>
      </c>
      <c r="O166" s="20">
        <v>98</v>
      </c>
      <c r="P166" s="44">
        <f t="shared" si="3"/>
        <v>1352</v>
      </c>
    </row>
    <row r="167" spans="1:16" x14ac:dyDescent="0.2">
      <c r="A167" s="44" t="s">
        <v>220</v>
      </c>
      <c r="B167" s="44" t="s">
        <v>221</v>
      </c>
      <c r="C167" s="20">
        <v>25</v>
      </c>
      <c r="D167" s="20">
        <v>25</v>
      </c>
      <c r="E167" s="20">
        <v>23</v>
      </c>
      <c r="F167" s="20">
        <v>25</v>
      </c>
      <c r="G167" s="20">
        <v>25</v>
      </c>
      <c r="H167" s="20">
        <v>24</v>
      </c>
      <c r="I167" s="20">
        <v>24</v>
      </c>
      <c r="J167" s="20">
        <v>23</v>
      </c>
      <c r="K167" s="20">
        <v>18</v>
      </c>
      <c r="L167" s="20">
        <v>0</v>
      </c>
      <c r="M167" s="20">
        <v>0</v>
      </c>
      <c r="N167" s="20">
        <v>0</v>
      </c>
      <c r="O167" s="20">
        <v>0</v>
      </c>
      <c r="P167" s="44">
        <f t="shared" si="3"/>
        <v>212</v>
      </c>
    </row>
    <row r="168" spans="1:16" x14ac:dyDescent="0.2">
      <c r="A168" s="44" t="s">
        <v>222</v>
      </c>
      <c r="B168" s="44" t="s">
        <v>223</v>
      </c>
      <c r="C168" s="20">
        <v>0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185</v>
      </c>
      <c r="M168" s="20">
        <v>141</v>
      </c>
      <c r="N168" s="20">
        <v>111</v>
      </c>
      <c r="O168" s="20">
        <v>127</v>
      </c>
      <c r="P168" s="44">
        <f t="shared" si="3"/>
        <v>564</v>
      </c>
    </row>
    <row r="169" spans="1:16" x14ac:dyDescent="0.2">
      <c r="A169" s="44" t="s">
        <v>224</v>
      </c>
      <c r="B169" s="44" t="s">
        <v>225</v>
      </c>
      <c r="C169" s="20">
        <v>49</v>
      </c>
      <c r="D169" s="20">
        <v>50</v>
      </c>
      <c r="E169" s="20">
        <v>51</v>
      </c>
      <c r="F169" s="20">
        <v>40</v>
      </c>
      <c r="G169" s="20">
        <v>40</v>
      </c>
      <c r="H169" s="20">
        <v>41</v>
      </c>
      <c r="I169" s="20">
        <v>31</v>
      </c>
      <c r="J169" s="20">
        <v>32</v>
      </c>
      <c r="K169" s="20">
        <v>18</v>
      </c>
      <c r="L169" s="20">
        <v>0</v>
      </c>
      <c r="M169" s="20">
        <v>0</v>
      </c>
      <c r="N169" s="20">
        <v>0</v>
      </c>
      <c r="O169" s="20">
        <v>0</v>
      </c>
      <c r="P169" s="44">
        <f t="shared" si="3"/>
        <v>352</v>
      </c>
    </row>
    <row r="170" spans="1:16" x14ac:dyDescent="0.2">
      <c r="A170" s="44" t="s">
        <v>226</v>
      </c>
      <c r="B170" s="44" t="s">
        <v>227</v>
      </c>
      <c r="C170" s="20">
        <v>39</v>
      </c>
      <c r="D170" s="20">
        <v>39</v>
      </c>
      <c r="E170" s="20">
        <v>46</v>
      </c>
      <c r="F170" s="20">
        <v>41</v>
      </c>
      <c r="G170" s="20">
        <v>46</v>
      </c>
      <c r="H170" s="20">
        <v>41</v>
      </c>
      <c r="I170" s="20">
        <v>30</v>
      </c>
      <c r="J170" s="20">
        <v>35</v>
      </c>
      <c r="K170" s="20">
        <v>23</v>
      </c>
      <c r="L170" s="20">
        <v>0</v>
      </c>
      <c r="M170" s="20">
        <v>0</v>
      </c>
      <c r="N170" s="20">
        <v>0</v>
      </c>
      <c r="O170" s="20">
        <v>0</v>
      </c>
      <c r="P170" s="44">
        <f t="shared" si="3"/>
        <v>340</v>
      </c>
    </row>
    <row r="171" spans="1:16" x14ac:dyDescent="0.2">
      <c r="A171" s="44" t="s">
        <v>543</v>
      </c>
      <c r="B171" s="44" t="s">
        <v>544</v>
      </c>
      <c r="C171" s="20">
        <v>93</v>
      </c>
      <c r="D171" s="20">
        <v>96</v>
      </c>
      <c r="E171" s="20">
        <v>96</v>
      </c>
      <c r="F171" s="20">
        <v>99</v>
      </c>
      <c r="G171" s="20">
        <v>95</v>
      </c>
      <c r="H171" s="20">
        <v>50</v>
      </c>
      <c r="I171" s="20">
        <v>77</v>
      </c>
      <c r="J171" s="20">
        <v>47</v>
      </c>
      <c r="K171" s="20">
        <v>49</v>
      </c>
      <c r="L171" s="20">
        <v>0</v>
      </c>
      <c r="M171" s="20">
        <v>0</v>
      </c>
      <c r="N171" s="20">
        <v>0</v>
      </c>
      <c r="O171" s="20">
        <v>0</v>
      </c>
      <c r="P171" s="44">
        <f t="shared" si="3"/>
        <v>702</v>
      </c>
    </row>
    <row r="172" spans="1:16" x14ac:dyDescent="0.2">
      <c r="A172" s="44" t="s">
        <v>545</v>
      </c>
      <c r="B172" s="44" t="s">
        <v>546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62</v>
      </c>
      <c r="I172" s="20">
        <v>126</v>
      </c>
      <c r="J172" s="20">
        <v>90</v>
      </c>
      <c r="K172" s="20">
        <v>91</v>
      </c>
      <c r="L172" s="20">
        <v>0</v>
      </c>
      <c r="M172" s="20">
        <v>0</v>
      </c>
      <c r="N172" s="20">
        <v>0</v>
      </c>
      <c r="O172" s="20">
        <v>0</v>
      </c>
      <c r="P172" s="44">
        <f t="shared" si="3"/>
        <v>369</v>
      </c>
    </row>
    <row r="173" spans="1:16" x14ac:dyDescent="0.2">
      <c r="A173" s="44" t="s">
        <v>659</v>
      </c>
      <c r="B173" s="44" t="s">
        <v>726</v>
      </c>
      <c r="C173" s="20">
        <v>0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83</v>
      </c>
      <c r="J173" s="20">
        <v>32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44">
        <f t="shared" si="3"/>
        <v>115</v>
      </c>
    </row>
    <row r="174" spans="1:16" x14ac:dyDescent="0.2">
      <c r="A174" s="44" t="s">
        <v>228</v>
      </c>
      <c r="B174" s="44" t="s">
        <v>229</v>
      </c>
      <c r="C174" s="20">
        <v>59</v>
      </c>
      <c r="D174" s="20">
        <v>55</v>
      </c>
      <c r="E174" s="20">
        <v>63</v>
      </c>
      <c r="F174" s="20">
        <v>58</v>
      </c>
      <c r="G174" s="20">
        <v>79</v>
      </c>
      <c r="H174" s="20">
        <v>87</v>
      </c>
      <c r="I174" s="20">
        <v>94</v>
      </c>
      <c r="J174" s="20">
        <v>94</v>
      </c>
      <c r="K174" s="20">
        <v>89</v>
      </c>
      <c r="L174" s="20">
        <v>85</v>
      </c>
      <c r="M174" s="20">
        <v>86</v>
      </c>
      <c r="N174" s="20">
        <v>54</v>
      </c>
      <c r="O174" s="20">
        <v>59</v>
      </c>
      <c r="P174" s="44">
        <f t="shared" si="3"/>
        <v>962</v>
      </c>
    </row>
    <row r="175" spans="1:16" x14ac:dyDescent="0.2">
      <c r="A175" s="44" t="s">
        <v>230</v>
      </c>
      <c r="B175" s="44" t="s">
        <v>231</v>
      </c>
      <c r="C175" s="20">
        <v>63</v>
      </c>
      <c r="D175" s="20">
        <v>51</v>
      </c>
      <c r="E175" s="20">
        <v>47</v>
      </c>
      <c r="F175" s="20">
        <v>45</v>
      </c>
      <c r="G175" s="20">
        <v>51</v>
      </c>
      <c r="H175" s="20">
        <v>50</v>
      </c>
      <c r="I175" s="20">
        <v>48</v>
      </c>
      <c r="J175" s="20">
        <v>41</v>
      </c>
      <c r="K175" s="20">
        <v>45</v>
      </c>
      <c r="L175" s="20">
        <v>43</v>
      </c>
      <c r="M175" s="20">
        <v>35</v>
      </c>
      <c r="N175" s="20">
        <v>24</v>
      </c>
      <c r="O175" s="20">
        <v>22</v>
      </c>
      <c r="P175" s="44">
        <f t="shared" si="3"/>
        <v>565</v>
      </c>
    </row>
    <row r="176" spans="1:16" x14ac:dyDescent="0.2">
      <c r="A176" s="44" t="s">
        <v>232</v>
      </c>
      <c r="B176" s="44" t="s">
        <v>233</v>
      </c>
      <c r="C176" s="20">
        <v>30</v>
      </c>
      <c r="D176" s="20">
        <v>25</v>
      </c>
      <c r="E176" s="20">
        <v>30</v>
      </c>
      <c r="F176" s="20">
        <v>34</v>
      </c>
      <c r="G176" s="20">
        <v>32</v>
      </c>
      <c r="H176" s="20">
        <v>39</v>
      </c>
      <c r="I176" s="20">
        <v>33</v>
      </c>
      <c r="J176" s="20">
        <v>37</v>
      </c>
      <c r="K176" s="20">
        <v>36</v>
      </c>
      <c r="L176" s="20">
        <v>21</v>
      </c>
      <c r="M176" s="20">
        <v>20</v>
      </c>
      <c r="N176" s="20">
        <v>11</v>
      </c>
      <c r="O176" s="20">
        <v>14</v>
      </c>
      <c r="P176" s="44">
        <f t="shared" si="3"/>
        <v>362</v>
      </c>
    </row>
    <row r="177" spans="1:16" x14ac:dyDescent="0.2">
      <c r="A177" s="44" t="s">
        <v>234</v>
      </c>
      <c r="B177" s="44" t="s">
        <v>235</v>
      </c>
      <c r="C177" s="20">
        <v>93</v>
      </c>
      <c r="D177" s="20">
        <v>83</v>
      </c>
      <c r="E177" s="20">
        <v>81</v>
      </c>
      <c r="F177" s="20">
        <v>80</v>
      </c>
      <c r="G177" s="20">
        <v>84</v>
      </c>
      <c r="H177" s="20">
        <v>84</v>
      </c>
      <c r="I177" s="20">
        <v>82</v>
      </c>
      <c r="J177" s="20">
        <v>73</v>
      </c>
      <c r="K177" s="20">
        <v>63</v>
      </c>
      <c r="L177" s="20">
        <v>0</v>
      </c>
      <c r="M177" s="20">
        <v>0</v>
      </c>
      <c r="N177" s="20">
        <v>0</v>
      </c>
      <c r="O177" s="20">
        <v>0</v>
      </c>
      <c r="P177" s="44">
        <f t="shared" si="3"/>
        <v>723</v>
      </c>
    </row>
    <row r="178" spans="1:16" x14ac:dyDescent="0.2">
      <c r="A178" s="44" t="s">
        <v>236</v>
      </c>
      <c r="B178" s="44" t="s">
        <v>547</v>
      </c>
      <c r="C178" s="20">
        <v>61</v>
      </c>
      <c r="D178" s="20">
        <v>63</v>
      </c>
      <c r="E178" s="20">
        <v>61</v>
      </c>
      <c r="F178" s="20">
        <v>63</v>
      </c>
      <c r="G178" s="20">
        <v>59</v>
      </c>
      <c r="H178" s="20">
        <v>63</v>
      </c>
      <c r="I178" s="20">
        <v>54</v>
      </c>
      <c r="J178" s="20">
        <v>57</v>
      </c>
      <c r="K178" s="20">
        <v>40</v>
      </c>
      <c r="L178" s="20">
        <v>0</v>
      </c>
      <c r="M178" s="20">
        <v>0</v>
      </c>
      <c r="N178" s="20">
        <v>0</v>
      </c>
      <c r="O178" s="20">
        <v>0</v>
      </c>
      <c r="P178" s="44">
        <f t="shared" si="3"/>
        <v>521</v>
      </c>
    </row>
    <row r="179" spans="1:16" x14ac:dyDescent="0.2">
      <c r="A179" s="44" t="s">
        <v>237</v>
      </c>
      <c r="B179" s="44" t="s">
        <v>238</v>
      </c>
      <c r="C179" s="20">
        <v>88</v>
      </c>
      <c r="D179" s="20">
        <v>70</v>
      </c>
      <c r="E179" s="20">
        <v>71</v>
      </c>
      <c r="F179" s="20">
        <v>75</v>
      </c>
      <c r="G179" s="20">
        <v>75</v>
      </c>
      <c r="H179" s="20">
        <v>77</v>
      </c>
      <c r="I179" s="20">
        <v>95</v>
      </c>
      <c r="J179" s="20">
        <v>74</v>
      </c>
      <c r="K179" s="20">
        <v>75</v>
      </c>
      <c r="L179" s="20">
        <v>67</v>
      </c>
      <c r="M179" s="20">
        <v>66</v>
      </c>
      <c r="N179" s="20">
        <v>47</v>
      </c>
      <c r="O179" s="20">
        <v>54</v>
      </c>
      <c r="P179" s="44">
        <f t="shared" si="3"/>
        <v>934</v>
      </c>
    </row>
    <row r="180" spans="1:16" x14ac:dyDescent="0.2">
      <c r="A180" s="44" t="s">
        <v>662</v>
      </c>
      <c r="B180" s="44" t="s">
        <v>663</v>
      </c>
      <c r="C180" s="20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29</v>
      </c>
      <c r="I180" s="20">
        <v>26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44">
        <f t="shared" si="3"/>
        <v>55</v>
      </c>
    </row>
    <row r="181" spans="1:16" x14ac:dyDescent="0.2">
      <c r="A181" s="44" t="s">
        <v>239</v>
      </c>
      <c r="B181" s="44" t="s">
        <v>240</v>
      </c>
      <c r="C181" s="20">
        <v>41</v>
      </c>
      <c r="D181" s="20">
        <v>46</v>
      </c>
      <c r="E181" s="20">
        <v>37</v>
      </c>
      <c r="F181" s="20">
        <v>45</v>
      </c>
      <c r="G181" s="20">
        <v>46</v>
      </c>
      <c r="H181" s="20">
        <v>29</v>
      </c>
      <c r="I181" s="20">
        <v>41</v>
      </c>
      <c r="J181" s="20">
        <v>37</v>
      </c>
      <c r="K181" s="20">
        <v>23</v>
      </c>
      <c r="L181" s="20">
        <v>0</v>
      </c>
      <c r="M181" s="20">
        <v>0</v>
      </c>
      <c r="N181" s="20">
        <v>0</v>
      </c>
      <c r="O181" s="20">
        <v>0</v>
      </c>
      <c r="P181" s="44">
        <f t="shared" si="3"/>
        <v>345</v>
      </c>
    </row>
    <row r="182" spans="1:16" x14ac:dyDescent="0.2">
      <c r="A182" s="44" t="s">
        <v>548</v>
      </c>
      <c r="B182" s="44" t="s">
        <v>549</v>
      </c>
      <c r="C182" s="20">
        <v>65</v>
      </c>
      <c r="D182" s="20">
        <v>62</v>
      </c>
      <c r="E182" s="20">
        <v>59</v>
      </c>
      <c r="F182" s="20">
        <v>61</v>
      </c>
      <c r="G182" s="20">
        <v>63</v>
      </c>
      <c r="H182" s="20">
        <v>39</v>
      </c>
      <c r="I182" s="20">
        <v>41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44">
        <f t="shared" si="3"/>
        <v>390</v>
      </c>
    </row>
    <row r="183" spans="1:16" x14ac:dyDescent="0.2">
      <c r="A183" s="44" t="s">
        <v>241</v>
      </c>
      <c r="B183" s="44" t="s">
        <v>242</v>
      </c>
      <c r="C183" s="20">
        <v>109</v>
      </c>
      <c r="D183" s="20">
        <v>108</v>
      </c>
      <c r="E183" s="20">
        <v>108</v>
      </c>
      <c r="F183" s="20">
        <v>109</v>
      </c>
      <c r="G183" s="20">
        <v>108</v>
      </c>
      <c r="H183" s="20">
        <v>109</v>
      </c>
      <c r="I183" s="20">
        <v>112</v>
      </c>
      <c r="J183" s="20">
        <v>113</v>
      </c>
      <c r="K183" s="20">
        <v>113</v>
      </c>
      <c r="L183" s="20">
        <v>104</v>
      </c>
      <c r="M183" s="20">
        <v>97</v>
      </c>
      <c r="N183" s="20">
        <v>88</v>
      </c>
      <c r="O183" s="20">
        <v>77</v>
      </c>
      <c r="P183" s="44">
        <f t="shared" si="3"/>
        <v>1355</v>
      </c>
    </row>
    <row r="184" spans="1:16" x14ac:dyDescent="0.2">
      <c r="A184" s="44" t="s">
        <v>243</v>
      </c>
      <c r="B184" s="44" t="s">
        <v>244</v>
      </c>
      <c r="C184" s="20">
        <v>125</v>
      </c>
      <c r="D184" s="20">
        <v>127</v>
      </c>
      <c r="E184" s="20">
        <v>87</v>
      </c>
      <c r="F184" s="20">
        <v>86</v>
      </c>
      <c r="G184" s="20">
        <v>92</v>
      </c>
      <c r="H184" s="20">
        <v>96</v>
      </c>
      <c r="I184" s="20">
        <v>134</v>
      </c>
      <c r="J184" s="20">
        <v>133</v>
      </c>
      <c r="K184" s="20">
        <v>138</v>
      </c>
      <c r="L184" s="20">
        <v>143</v>
      </c>
      <c r="M184" s="20">
        <v>129</v>
      </c>
      <c r="N184" s="20">
        <v>130</v>
      </c>
      <c r="O184" s="20">
        <v>131</v>
      </c>
      <c r="P184" s="44">
        <f t="shared" si="3"/>
        <v>1551</v>
      </c>
    </row>
    <row r="185" spans="1:16" x14ac:dyDescent="0.2">
      <c r="A185" s="44" t="s">
        <v>664</v>
      </c>
      <c r="B185" s="44" t="s">
        <v>665</v>
      </c>
      <c r="C185" s="20">
        <v>48</v>
      </c>
      <c r="D185" s="20">
        <v>29</v>
      </c>
      <c r="E185" s="20">
        <v>24</v>
      </c>
      <c r="F185" s="20">
        <v>29</v>
      </c>
      <c r="G185" s="20">
        <v>36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44">
        <f t="shared" si="3"/>
        <v>166</v>
      </c>
    </row>
    <row r="186" spans="1:16" x14ac:dyDescent="0.2">
      <c r="A186" s="44" t="s">
        <v>666</v>
      </c>
      <c r="B186" s="44" t="s">
        <v>727</v>
      </c>
      <c r="C186" s="20">
        <v>60</v>
      </c>
      <c r="D186" s="20">
        <v>39</v>
      </c>
      <c r="E186" s="20">
        <v>44</v>
      </c>
      <c r="F186" s="20">
        <v>41</v>
      </c>
      <c r="G186" s="20">
        <v>27</v>
      </c>
      <c r="H186" s="20">
        <v>26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44">
        <f t="shared" si="3"/>
        <v>237</v>
      </c>
    </row>
    <row r="187" spans="1:16" x14ac:dyDescent="0.2">
      <c r="A187" s="44" t="s">
        <v>245</v>
      </c>
      <c r="B187" s="44" t="s">
        <v>246</v>
      </c>
      <c r="C187" s="20">
        <v>87</v>
      </c>
      <c r="D187" s="20">
        <v>86</v>
      </c>
      <c r="E187" s="20">
        <v>88</v>
      </c>
      <c r="F187" s="20">
        <v>93</v>
      </c>
      <c r="G187" s="20">
        <v>84</v>
      </c>
      <c r="H187" s="20">
        <v>87</v>
      </c>
      <c r="I187" s="20">
        <v>86</v>
      </c>
      <c r="J187" s="20">
        <v>87</v>
      </c>
      <c r="K187" s="20">
        <v>86</v>
      </c>
      <c r="L187" s="20">
        <v>92</v>
      </c>
      <c r="M187" s="20">
        <v>91</v>
      </c>
      <c r="N187" s="20">
        <v>67</v>
      </c>
      <c r="O187" s="20">
        <v>57</v>
      </c>
      <c r="P187" s="44">
        <f t="shared" si="3"/>
        <v>1091</v>
      </c>
    </row>
    <row r="188" spans="1:16" x14ac:dyDescent="0.2">
      <c r="A188" s="44" t="s">
        <v>247</v>
      </c>
      <c r="B188" s="44" t="s">
        <v>248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62</v>
      </c>
      <c r="I188" s="20">
        <v>75</v>
      </c>
      <c r="J188" s="20">
        <v>75</v>
      </c>
      <c r="K188" s="20">
        <v>73</v>
      </c>
      <c r="L188" s="20">
        <v>77</v>
      </c>
      <c r="M188" s="20">
        <v>52</v>
      </c>
      <c r="N188" s="20">
        <v>48</v>
      </c>
      <c r="O188" s="20">
        <v>46</v>
      </c>
      <c r="P188" s="44">
        <f t="shared" si="3"/>
        <v>508</v>
      </c>
    </row>
    <row r="189" spans="1:16" x14ac:dyDescent="0.2">
      <c r="A189" s="44" t="s">
        <v>249</v>
      </c>
      <c r="B189" s="44" t="s">
        <v>250</v>
      </c>
      <c r="C189" s="20">
        <v>84</v>
      </c>
      <c r="D189" s="20">
        <v>84</v>
      </c>
      <c r="E189" s="20">
        <v>84</v>
      </c>
      <c r="F189" s="20">
        <v>84</v>
      </c>
      <c r="G189" s="20">
        <v>84</v>
      </c>
      <c r="H189" s="20">
        <v>84</v>
      </c>
      <c r="I189" s="20">
        <v>84</v>
      </c>
      <c r="J189" s="20">
        <v>85</v>
      </c>
      <c r="K189" s="20">
        <v>84</v>
      </c>
      <c r="L189" s="20">
        <v>0</v>
      </c>
      <c r="M189" s="20">
        <v>0</v>
      </c>
      <c r="N189" s="20">
        <v>0</v>
      </c>
      <c r="O189" s="20">
        <v>0</v>
      </c>
      <c r="P189" s="44">
        <f t="shared" si="3"/>
        <v>757</v>
      </c>
    </row>
    <row r="190" spans="1:16" x14ac:dyDescent="0.2">
      <c r="A190" s="44" t="s">
        <v>251</v>
      </c>
      <c r="B190" s="44" t="s">
        <v>252</v>
      </c>
      <c r="C190" s="20">
        <v>36</v>
      </c>
      <c r="D190" s="20">
        <v>38</v>
      </c>
      <c r="E190" s="20">
        <v>34</v>
      </c>
      <c r="F190" s="20">
        <v>40</v>
      </c>
      <c r="G190" s="20">
        <v>36</v>
      </c>
      <c r="H190" s="20">
        <v>38</v>
      </c>
      <c r="I190" s="20">
        <v>45</v>
      </c>
      <c r="J190" s="20">
        <v>36</v>
      </c>
      <c r="K190" s="20">
        <v>38</v>
      </c>
      <c r="L190" s="20">
        <v>0</v>
      </c>
      <c r="M190" s="20">
        <v>0</v>
      </c>
      <c r="N190" s="20">
        <v>0</v>
      </c>
      <c r="O190" s="20">
        <v>0</v>
      </c>
      <c r="P190" s="44">
        <f t="shared" si="3"/>
        <v>341</v>
      </c>
    </row>
    <row r="191" spans="1:16" x14ac:dyDescent="0.2">
      <c r="A191" s="44" t="s">
        <v>253</v>
      </c>
      <c r="B191" s="44" t="s">
        <v>254</v>
      </c>
      <c r="C191" s="20">
        <v>138</v>
      </c>
      <c r="D191" s="20">
        <v>127</v>
      </c>
      <c r="E191" s="20">
        <v>129</v>
      </c>
      <c r="F191" s="20">
        <v>102</v>
      </c>
      <c r="G191" s="20">
        <v>103</v>
      </c>
      <c r="H191" s="20">
        <v>113</v>
      </c>
      <c r="I191" s="20">
        <v>119</v>
      </c>
      <c r="J191" s="20">
        <v>109</v>
      </c>
      <c r="K191" s="20">
        <v>58</v>
      </c>
      <c r="L191" s="20">
        <v>0</v>
      </c>
      <c r="M191" s="20">
        <v>0</v>
      </c>
      <c r="N191" s="20">
        <v>0</v>
      </c>
      <c r="O191" s="20">
        <v>0</v>
      </c>
      <c r="P191" s="44">
        <f t="shared" si="3"/>
        <v>998</v>
      </c>
    </row>
    <row r="192" spans="1:16" x14ac:dyDescent="0.2">
      <c r="A192" s="44" t="s">
        <v>255</v>
      </c>
      <c r="B192" s="44" t="s">
        <v>256</v>
      </c>
      <c r="C192" s="20">
        <v>87</v>
      </c>
      <c r="D192" s="20">
        <v>91</v>
      </c>
      <c r="E192" s="20">
        <v>95</v>
      </c>
      <c r="F192" s="20">
        <v>94</v>
      </c>
      <c r="G192" s="20">
        <v>107</v>
      </c>
      <c r="H192" s="20">
        <v>100</v>
      </c>
      <c r="I192" s="20">
        <v>127</v>
      </c>
      <c r="J192" s="20">
        <v>122</v>
      </c>
      <c r="K192" s="20">
        <v>120</v>
      </c>
      <c r="L192" s="20">
        <v>97</v>
      </c>
      <c r="M192" s="20">
        <v>73</v>
      </c>
      <c r="N192" s="20">
        <v>69</v>
      </c>
      <c r="O192" s="20">
        <v>71</v>
      </c>
      <c r="P192" s="44">
        <f t="shared" si="3"/>
        <v>1253</v>
      </c>
    </row>
    <row r="193" spans="1:16" x14ac:dyDescent="0.2">
      <c r="A193" s="44" t="s">
        <v>257</v>
      </c>
      <c r="B193" s="44" t="s">
        <v>258</v>
      </c>
      <c r="C193" s="20">
        <v>98</v>
      </c>
      <c r="D193" s="20">
        <v>100</v>
      </c>
      <c r="E193" s="20">
        <v>100</v>
      </c>
      <c r="F193" s="20">
        <v>100</v>
      </c>
      <c r="G193" s="20">
        <v>100</v>
      </c>
      <c r="H193" s="20">
        <v>81</v>
      </c>
      <c r="I193" s="20">
        <v>107</v>
      </c>
      <c r="J193" s="20">
        <v>108</v>
      </c>
      <c r="K193" s="20">
        <v>108</v>
      </c>
      <c r="L193" s="20">
        <v>109</v>
      </c>
      <c r="M193" s="20">
        <v>96</v>
      </c>
      <c r="N193" s="20">
        <v>70</v>
      </c>
      <c r="O193" s="20">
        <v>63</v>
      </c>
      <c r="P193" s="44">
        <f t="shared" si="3"/>
        <v>1240</v>
      </c>
    </row>
    <row r="194" spans="1:16" x14ac:dyDescent="0.2">
      <c r="A194" s="44" t="s">
        <v>259</v>
      </c>
      <c r="B194" s="44" t="s">
        <v>260</v>
      </c>
      <c r="C194" s="20">
        <v>77</v>
      </c>
      <c r="D194" s="20">
        <v>89</v>
      </c>
      <c r="E194" s="20">
        <v>74</v>
      </c>
      <c r="F194" s="20">
        <v>77</v>
      </c>
      <c r="G194" s="20">
        <v>103</v>
      </c>
      <c r="H194" s="20">
        <v>77</v>
      </c>
      <c r="I194" s="20">
        <v>93</v>
      </c>
      <c r="J194" s="20">
        <v>61</v>
      </c>
      <c r="K194" s="20">
        <v>38</v>
      </c>
      <c r="L194" s="20">
        <v>38</v>
      </c>
      <c r="M194" s="20">
        <v>16</v>
      </c>
      <c r="N194" s="20">
        <v>16</v>
      </c>
      <c r="O194" s="20">
        <v>13</v>
      </c>
      <c r="P194" s="44">
        <f t="shared" si="3"/>
        <v>772</v>
      </c>
    </row>
    <row r="195" spans="1:16" x14ac:dyDescent="0.2">
      <c r="A195" s="44" t="s">
        <v>261</v>
      </c>
      <c r="B195" s="44" t="s">
        <v>262</v>
      </c>
      <c r="C195" s="20">
        <v>87</v>
      </c>
      <c r="D195" s="20">
        <v>91</v>
      </c>
      <c r="E195" s="20">
        <v>87</v>
      </c>
      <c r="F195" s="20">
        <v>87</v>
      </c>
      <c r="G195" s="20">
        <v>88</v>
      </c>
      <c r="H195" s="20">
        <v>87</v>
      </c>
      <c r="I195" s="20">
        <v>86</v>
      </c>
      <c r="J195" s="20">
        <v>87</v>
      </c>
      <c r="K195" s="20">
        <v>85</v>
      </c>
      <c r="L195" s="20">
        <v>0</v>
      </c>
      <c r="M195" s="20">
        <v>0</v>
      </c>
      <c r="N195" s="20">
        <v>0</v>
      </c>
      <c r="O195" s="20">
        <v>0</v>
      </c>
      <c r="P195" s="44">
        <f t="shared" si="3"/>
        <v>785</v>
      </c>
    </row>
    <row r="196" spans="1:16" x14ac:dyDescent="0.2">
      <c r="A196" s="44" t="s">
        <v>550</v>
      </c>
      <c r="B196" s="44" t="s">
        <v>551</v>
      </c>
      <c r="C196" s="20">
        <v>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105</v>
      </c>
      <c r="M196" s="20">
        <v>124</v>
      </c>
      <c r="N196" s="20">
        <v>119</v>
      </c>
      <c r="O196" s="20">
        <v>86</v>
      </c>
      <c r="P196" s="44">
        <f t="shared" si="3"/>
        <v>434</v>
      </c>
    </row>
    <row r="197" spans="1:16" x14ac:dyDescent="0.2">
      <c r="A197" s="44" t="s">
        <v>552</v>
      </c>
      <c r="B197" s="44" t="s">
        <v>553</v>
      </c>
      <c r="C197" s="20">
        <v>97</v>
      </c>
      <c r="D197" s="20">
        <v>83</v>
      </c>
      <c r="E197" s="20">
        <v>72</v>
      </c>
      <c r="F197" s="20">
        <v>82</v>
      </c>
      <c r="G197" s="20">
        <v>62</v>
      </c>
      <c r="H197" s="20">
        <v>75</v>
      </c>
      <c r="I197" s="20">
        <v>83</v>
      </c>
      <c r="J197" s="20">
        <v>51</v>
      </c>
      <c r="K197" s="20">
        <v>61</v>
      </c>
      <c r="L197" s="20">
        <v>0</v>
      </c>
      <c r="M197" s="20">
        <v>0</v>
      </c>
      <c r="N197" s="20">
        <v>0</v>
      </c>
      <c r="O197" s="20">
        <v>0</v>
      </c>
      <c r="P197" s="44">
        <f t="shared" si="3"/>
        <v>666</v>
      </c>
    </row>
    <row r="198" spans="1:16" x14ac:dyDescent="0.2">
      <c r="A198" s="44" t="s">
        <v>670</v>
      </c>
      <c r="B198" s="44" t="s">
        <v>671</v>
      </c>
      <c r="C198" s="20">
        <v>87</v>
      </c>
      <c r="D198" s="20">
        <v>84</v>
      </c>
      <c r="E198" s="20">
        <v>47</v>
      </c>
      <c r="F198" s="20">
        <v>43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44">
        <f t="shared" si="3"/>
        <v>261</v>
      </c>
    </row>
    <row r="199" spans="1:16" x14ac:dyDescent="0.2">
      <c r="A199" s="44" t="s">
        <v>672</v>
      </c>
      <c r="B199" s="44" t="s">
        <v>673</v>
      </c>
      <c r="C199" s="20">
        <v>33</v>
      </c>
      <c r="D199" s="20">
        <v>42</v>
      </c>
      <c r="E199" s="20">
        <v>42</v>
      </c>
      <c r="F199" s="20">
        <v>40</v>
      </c>
      <c r="G199" s="20">
        <v>41</v>
      </c>
      <c r="H199" s="20">
        <v>42</v>
      </c>
      <c r="I199" s="20">
        <v>39</v>
      </c>
      <c r="J199" s="20">
        <v>42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44">
        <f t="shared" si="3"/>
        <v>321</v>
      </c>
    </row>
    <row r="200" spans="1:16" x14ac:dyDescent="0.2">
      <c r="A200" s="44" t="s">
        <v>263</v>
      </c>
      <c r="B200" s="44" t="s">
        <v>264</v>
      </c>
      <c r="C200" s="20">
        <v>81</v>
      </c>
      <c r="D200" s="20">
        <v>90</v>
      </c>
      <c r="E200" s="20">
        <v>77</v>
      </c>
      <c r="F200" s="20">
        <v>0</v>
      </c>
      <c r="G200" s="20">
        <v>0</v>
      </c>
      <c r="H200" s="20">
        <v>45</v>
      </c>
      <c r="I200" s="20">
        <v>75</v>
      </c>
      <c r="J200" s="20">
        <v>81</v>
      </c>
      <c r="K200" s="20">
        <v>68</v>
      </c>
      <c r="L200" s="20">
        <v>0</v>
      </c>
      <c r="M200" s="20">
        <v>0</v>
      </c>
      <c r="N200" s="20">
        <v>0</v>
      </c>
      <c r="O200" s="20">
        <v>0</v>
      </c>
      <c r="P200" s="44">
        <f t="shared" si="3"/>
        <v>517</v>
      </c>
    </row>
    <row r="201" spans="1:16" x14ac:dyDescent="0.2">
      <c r="A201" s="44" t="s">
        <v>674</v>
      </c>
      <c r="B201" s="44" t="s">
        <v>728</v>
      </c>
      <c r="C201" s="20">
        <v>35</v>
      </c>
      <c r="D201" s="20">
        <v>21</v>
      </c>
      <c r="E201" s="20">
        <v>19</v>
      </c>
      <c r="F201" s="20">
        <v>36</v>
      </c>
      <c r="G201" s="20">
        <v>25</v>
      </c>
      <c r="H201" s="20">
        <v>24</v>
      </c>
      <c r="I201" s="20">
        <v>21</v>
      </c>
      <c r="J201" s="20">
        <v>21</v>
      </c>
      <c r="K201" s="20">
        <v>20</v>
      </c>
      <c r="L201" s="20">
        <v>0</v>
      </c>
      <c r="M201" s="20">
        <v>0</v>
      </c>
      <c r="N201" s="20">
        <v>0</v>
      </c>
      <c r="O201" s="20">
        <v>0</v>
      </c>
      <c r="P201" s="44">
        <f t="shared" si="3"/>
        <v>222</v>
      </c>
    </row>
    <row r="202" spans="1:16" x14ac:dyDescent="0.2">
      <c r="A202" s="44" t="s">
        <v>265</v>
      </c>
      <c r="B202" s="44" t="s">
        <v>266</v>
      </c>
      <c r="C202" s="20">
        <v>40</v>
      </c>
      <c r="D202" s="20">
        <v>41</v>
      </c>
      <c r="E202" s="20">
        <v>46</v>
      </c>
      <c r="F202" s="20">
        <v>42</v>
      </c>
      <c r="G202" s="20">
        <v>50</v>
      </c>
      <c r="H202" s="20">
        <v>44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44">
        <f t="shared" si="3"/>
        <v>263</v>
      </c>
    </row>
    <row r="203" spans="1:16" x14ac:dyDescent="0.2">
      <c r="A203" s="44" t="s">
        <v>554</v>
      </c>
      <c r="B203" s="44" t="s">
        <v>555</v>
      </c>
      <c r="C203" s="20">
        <v>34</v>
      </c>
      <c r="D203" s="20">
        <v>32</v>
      </c>
      <c r="E203" s="20">
        <v>42</v>
      </c>
      <c r="F203" s="20">
        <v>40</v>
      </c>
      <c r="G203" s="20">
        <v>38</v>
      </c>
      <c r="H203" s="20">
        <v>40</v>
      </c>
      <c r="I203" s="20">
        <v>32</v>
      </c>
      <c r="J203" s="20">
        <v>32</v>
      </c>
      <c r="K203" s="20">
        <v>25</v>
      </c>
      <c r="L203" s="20">
        <v>0</v>
      </c>
      <c r="M203" s="20">
        <v>0</v>
      </c>
      <c r="N203" s="20">
        <v>0</v>
      </c>
      <c r="O203" s="20">
        <v>0</v>
      </c>
      <c r="P203" s="44">
        <f t="shared" si="3"/>
        <v>315</v>
      </c>
    </row>
    <row r="204" spans="1:16" x14ac:dyDescent="0.2">
      <c r="A204" s="44" t="s">
        <v>267</v>
      </c>
      <c r="B204" s="44" t="s">
        <v>268</v>
      </c>
      <c r="C204" s="20">
        <v>22</v>
      </c>
      <c r="D204" s="20">
        <v>22</v>
      </c>
      <c r="E204" s="20">
        <v>22</v>
      </c>
      <c r="F204" s="20">
        <v>23</v>
      </c>
      <c r="G204" s="20">
        <v>23</v>
      </c>
      <c r="H204" s="20">
        <v>23</v>
      </c>
      <c r="I204" s="20">
        <v>18</v>
      </c>
      <c r="J204" s="20">
        <v>27</v>
      </c>
      <c r="K204" s="20">
        <v>20</v>
      </c>
      <c r="L204" s="20">
        <v>0</v>
      </c>
      <c r="M204" s="20">
        <v>0</v>
      </c>
      <c r="N204" s="20">
        <v>0</v>
      </c>
      <c r="O204" s="20">
        <v>0</v>
      </c>
      <c r="P204" s="44">
        <f t="shared" si="3"/>
        <v>200</v>
      </c>
    </row>
    <row r="205" spans="1:16" x14ac:dyDescent="0.2">
      <c r="A205" s="44" t="s">
        <v>556</v>
      </c>
      <c r="B205" s="44" t="s">
        <v>557</v>
      </c>
      <c r="C205" s="20">
        <v>43</v>
      </c>
      <c r="D205" s="20">
        <v>46</v>
      </c>
      <c r="E205" s="20">
        <v>46</v>
      </c>
      <c r="F205" s="20">
        <v>48</v>
      </c>
      <c r="G205" s="20">
        <v>48</v>
      </c>
      <c r="H205" s="20">
        <v>48</v>
      </c>
      <c r="I205" s="20">
        <v>48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44">
        <f t="shared" si="3"/>
        <v>327</v>
      </c>
    </row>
    <row r="206" spans="1:16" x14ac:dyDescent="0.2">
      <c r="A206" s="44" t="s">
        <v>269</v>
      </c>
      <c r="B206" s="44" t="s">
        <v>270</v>
      </c>
      <c r="C206" s="20">
        <v>79</v>
      </c>
      <c r="D206" s="20">
        <v>71</v>
      </c>
      <c r="E206" s="20">
        <v>63</v>
      </c>
      <c r="F206" s="20">
        <v>62</v>
      </c>
      <c r="G206" s="20">
        <v>63</v>
      </c>
      <c r="H206" s="20">
        <v>66</v>
      </c>
      <c r="I206" s="20">
        <v>62</v>
      </c>
      <c r="J206" s="20">
        <v>62</v>
      </c>
      <c r="K206" s="20">
        <v>56</v>
      </c>
      <c r="L206" s="20">
        <v>0</v>
      </c>
      <c r="M206" s="20">
        <v>0</v>
      </c>
      <c r="N206" s="20">
        <v>0</v>
      </c>
      <c r="O206" s="20">
        <v>0</v>
      </c>
      <c r="P206" s="44">
        <f t="shared" si="3"/>
        <v>584</v>
      </c>
    </row>
    <row r="207" spans="1:16" x14ac:dyDescent="0.2">
      <c r="A207" s="44" t="s">
        <v>271</v>
      </c>
      <c r="B207" s="44" t="s">
        <v>272</v>
      </c>
      <c r="C207" s="20">
        <v>13</v>
      </c>
      <c r="D207" s="20">
        <v>13</v>
      </c>
      <c r="E207" s="20">
        <v>10</v>
      </c>
      <c r="F207" s="20">
        <v>14</v>
      </c>
      <c r="G207" s="20">
        <v>13</v>
      </c>
      <c r="H207" s="20">
        <v>7</v>
      </c>
      <c r="I207" s="20">
        <v>13</v>
      </c>
      <c r="J207" s="20">
        <v>10</v>
      </c>
      <c r="K207" s="20">
        <v>10</v>
      </c>
      <c r="L207" s="20">
        <v>0</v>
      </c>
      <c r="M207" s="20">
        <v>0</v>
      </c>
      <c r="N207" s="20">
        <v>0</v>
      </c>
      <c r="O207" s="20">
        <v>0</v>
      </c>
      <c r="P207" s="44">
        <f t="shared" si="3"/>
        <v>103</v>
      </c>
    </row>
    <row r="208" spans="1:16" x14ac:dyDescent="0.2">
      <c r="A208" s="44" t="s">
        <v>273</v>
      </c>
      <c r="B208" s="44" t="s">
        <v>274</v>
      </c>
      <c r="C208" s="20">
        <v>110</v>
      </c>
      <c r="D208" s="20">
        <v>115</v>
      </c>
      <c r="E208" s="20">
        <v>120</v>
      </c>
      <c r="F208" s="20">
        <v>120</v>
      </c>
      <c r="G208" s="20">
        <v>125</v>
      </c>
      <c r="H208" s="20">
        <v>135</v>
      </c>
      <c r="I208" s="20">
        <v>164</v>
      </c>
      <c r="J208" s="20">
        <v>164</v>
      </c>
      <c r="K208" s="20">
        <v>164</v>
      </c>
      <c r="L208" s="20">
        <v>168</v>
      </c>
      <c r="M208" s="20">
        <v>167</v>
      </c>
      <c r="N208" s="20">
        <v>160</v>
      </c>
      <c r="O208" s="20">
        <v>162</v>
      </c>
      <c r="P208" s="44">
        <f t="shared" si="3"/>
        <v>1874</v>
      </c>
    </row>
    <row r="209" spans="1:16" x14ac:dyDescent="0.2">
      <c r="A209" s="44" t="s">
        <v>275</v>
      </c>
      <c r="B209" s="44" t="s">
        <v>276</v>
      </c>
      <c r="C209" s="20">
        <v>100</v>
      </c>
      <c r="D209" s="20">
        <v>93</v>
      </c>
      <c r="E209" s="20">
        <v>120</v>
      </c>
      <c r="F209" s="20">
        <v>116</v>
      </c>
      <c r="G209" s="20">
        <v>151</v>
      </c>
      <c r="H209" s="20">
        <v>148</v>
      </c>
      <c r="I209" s="20">
        <v>129</v>
      </c>
      <c r="J209" s="20">
        <v>129</v>
      </c>
      <c r="K209" s="20">
        <v>151</v>
      </c>
      <c r="L209" s="20">
        <v>147</v>
      </c>
      <c r="M209" s="20">
        <v>105</v>
      </c>
      <c r="N209" s="20">
        <v>82</v>
      </c>
      <c r="O209" s="20">
        <v>93</v>
      </c>
      <c r="P209" s="44">
        <f t="shared" si="3"/>
        <v>1564</v>
      </c>
    </row>
    <row r="210" spans="1:16" x14ac:dyDescent="0.2">
      <c r="A210" s="44" t="s">
        <v>558</v>
      </c>
      <c r="B210" s="44" t="s">
        <v>559</v>
      </c>
      <c r="C210" s="20">
        <v>85</v>
      </c>
      <c r="D210" s="20">
        <v>77</v>
      </c>
      <c r="E210" s="20">
        <v>84</v>
      </c>
      <c r="F210" s="20">
        <v>86</v>
      </c>
      <c r="G210" s="20">
        <v>63</v>
      </c>
      <c r="H210" s="20">
        <v>63</v>
      </c>
      <c r="I210" s="20">
        <v>74</v>
      </c>
      <c r="J210" s="20">
        <v>82</v>
      </c>
      <c r="K210" s="20">
        <v>44</v>
      </c>
      <c r="L210" s="20">
        <v>0</v>
      </c>
      <c r="M210" s="20">
        <v>0</v>
      </c>
      <c r="N210" s="20">
        <v>0</v>
      </c>
      <c r="O210" s="20">
        <v>0</v>
      </c>
      <c r="P210" s="44">
        <f t="shared" si="3"/>
        <v>658</v>
      </c>
    </row>
    <row r="211" spans="1:16" x14ac:dyDescent="0.2">
      <c r="A211" s="44" t="s">
        <v>277</v>
      </c>
      <c r="B211" s="44" t="s">
        <v>278</v>
      </c>
      <c r="C211" s="20">
        <v>25</v>
      </c>
      <c r="D211" s="20">
        <v>24</v>
      </c>
      <c r="E211" s="20">
        <v>26</v>
      </c>
      <c r="F211" s="20">
        <v>24</v>
      </c>
      <c r="G211" s="20">
        <v>27</v>
      </c>
      <c r="H211" s="20">
        <v>21</v>
      </c>
      <c r="I211" s="20">
        <v>20</v>
      </c>
      <c r="J211" s="20">
        <v>20</v>
      </c>
      <c r="K211" s="20">
        <v>18</v>
      </c>
      <c r="L211" s="20">
        <v>15</v>
      </c>
      <c r="M211" s="20">
        <v>14</v>
      </c>
      <c r="N211" s="20">
        <v>0</v>
      </c>
      <c r="O211" s="20">
        <v>0</v>
      </c>
      <c r="P211" s="44">
        <f t="shared" si="3"/>
        <v>234</v>
      </c>
    </row>
    <row r="212" spans="1:16" x14ac:dyDescent="0.2">
      <c r="A212" s="44" t="s">
        <v>279</v>
      </c>
      <c r="B212" s="44" t="s">
        <v>280</v>
      </c>
      <c r="C212" s="20">
        <v>76</v>
      </c>
      <c r="D212" s="20">
        <v>75</v>
      </c>
      <c r="E212" s="20">
        <v>75</v>
      </c>
      <c r="F212" s="20">
        <v>73</v>
      </c>
      <c r="G212" s="20">
        <v>77</v>
      </c>
      <c r="H212" s="20">
        <v>74</v>
      </c>
      <c r="I212" s="20">
        <v>94</v>
      </c>
      <c r="J212" s="20">
        <v>74</v>
      </c>
      <c r="K212" s="20">
        <v>75</v>
      </c>
      <c r="L212" s="20">
        <v>78</v>
      </c>
      <c r="M212" s="20">
        <v>72</v>
      </c>
      <c r="N212" s="20">
        <v>55</v>
      </c>
      <c r="O212" s="20">
        <v>44</v>
      </c>
      <c r="P212" s="44">
        <f t="shared" si="3"/>
        <v>942</v>
      </c>
    </row>
    <row r="213" spans="1:16" x14ac:dyDescent="0.2">
      <c r="A213" s="44" t="s">
        <v>676</v>
      </c>
      <c r="B213" s="44" t="s">
        <v>677</v>
      </c>
      <c r="C213" s="20">
        <v>87</v>
      </c>
      <c r="D213" s="20">
        <v>97</v>
      </c>
      <c r="E213" s="20">
        <v>84</v>
      </c>
      <c r="F213" s="20">
        <v>82</v>
      </c>
      <c r="G213" s="20">
        <v>84</v>
      </c>
      <c r="H213" s="20">
        <v>84</v>
      </c>
      <c r="I213" s="20">
        <v>86</v>
      </c>
      <c r="J213" s="20">
        <v>79</v>
      </c>
      <c r="K213" s="20">
        <v>28</v>
      </c>
      <c r="L213" s="20">
        <v>0</v>
      </c>
      <c r="M213" s="20">
        <v>0</v>
      </c>
      <c r="N213" s="20">
        <v>0</v>
      </c>
      <c r="O213" s="20">
        <v>0</v>
      </c>
      <c r="P213" s="44">
        <f t="shared" si="3"/>
        <v>711</v>
      </c>
    </row>
    <row r="214" spans="1:16" x14ac:dyDescent="0.2">
      <c r="A214" s="44" t="s">
        <v>678</v>
      </c>
      <c r="B214" s="44" t="s">
        <v>679</v>
      </c>
      <c r="C214" s="20">
        <v>0</v>
      </c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85</v>
      </c>
      <c r="J214" s="20">
        <v>90</v>
      </c>
      <c r="K214" s="20">
        <v>87</v>
      </c>
      <c r="L214" s="20">
        <v>58</v>
      </c>
      <c r="M214" s="20">
        <v>0</v>
      </c>
      <c r="N214" s="20">
        <v>0</v>
      </c>
      <c r="O214" s="20">
        <v>0</v>
      </c>
      <c r="P214" s="44">
        <f t="shared" si="3"/>
        <v>320</v>
      </c>
    </row>
    <row r="215" spans="1:16" x14ac:dyDescent="0.2">
      <c r="A215" s="44" t="s">
        <v>281</v>
      </c>
      <c r="B215" s="44" t="s">
        <v>282</v>
      </c>
      <c r="C215" s="20">
        <v>15</v>
      </c>
      <c r="D215" s="20">
        <v>21</v>
      </c>
      <c r="E215" s="20">
        <v>14</v>
      </c>
      <c r="F215" s="20">
        <v>18</v>
      </c>
      <c r="G215" s="20">
        <v>19</v>
      </c>
      <c r="H215" s="20">
        <v>16</v>
      </c>
      <c r="I215" s="20">
        <v>25</v>
      </c>
      <c r="J215" s="20">
        <v>15</v>
      </c>
      <c r="K215" s="20">
        <v>24</v>
      </c>
      <c r="L215" s="20">
        <v>0</v>
      </c>
      <c r="M215" s="20">
        <v>0</v>
      </c>
      <c r="N215" s="20">
        <v>0</v>
      </c>
      <c r="O215" s="20">
        <v>0</v>
      </c>
      <c r="P215" s="44">
        <f t="shared" si="3"/>
        <v>167</v>
      </c>
    </row>
    <row r="216" spans="1:16" x14ac:dyDescent="0.2">
      <c r="A216" s="44" t="s">
        <v>283</v>
      </c>
      <c r="B216" s="44" t="s">
        <v>284</v>
      </c>
      <c r="C216" s="20">
        <v>133</v>
      </c>
      <c r="D216" s="20">
        <v>148</v>
      </c>
      <c r="E216" s="20">
        <v>147</v>
      </c>
      <c r="F216" s="20">
        <v>148</v>
      </c>
      <c r="G216" s="20">
        <v>151</v>
      </c>
      <c r="H216" s="20">
        <v>154</v>
      </c>
      <c r="I216" s="20">
        <v>206</v>
      </c>
      <c r="J216" s="20">
        <v>215</v>
      </c>
      <c r="K216" s="20">
        <v>216</v>
      </c>
      <c r="L216" s="20">
        <v>171</v>
      </c>
      <c r="M216" s="20">
        <v>161</v>
      </c>
      <c r="N216" s="20">
        <v>162</v>
      </c>
      <c r="O216" s="20">
        <v>144</v>
      </c>
      <c r="P216" s="44">
        <f t="shared" si="3"/>
        <v>2156</v>
      </c>
    </row>
    <row r="217" spans="1:16" x14ac:dyDescent="0.2">
      <c r="A217" s="44" t="s">
        <v>680</v>
      </c>
      <c r="B217" s="44" t="s">
        <v>681</v>
      </c>
      <c r="C217" s="20">
        <v>38</v>
      </c>
      <c r="D217" s="20">
        <v>10</v>
      </c>
      <c r="E217" s="20">
        <v>13</v>
      </c>
      <c r="F217" s="20">
        <v>15</v>
      </c>
      <c r="G217" s="20">
        <v>15</v>
      </c>
      <c r="H217" s="20">
        <v>14</v>
      </c>
      <c r="I217" s="20">
        <v>11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44">
        <f t="shared" si="3"/>
        <v>116</v>
      </c>
    </row>
    <row r="218" spans="1:16" x14ac:dyDescent="0.2">
      <c r="A218" s="44" t="s">
        <v>285</v>
      </c>
      <c r="B218" s="44" t="s">
        <v>286</v>
      </c>
      <c r="C218" s="20">
        <v>0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68</v>
      </c>
      <c r="J218" s="20">
        <v>61</v>
      </c>
      <c r="K218" s="20">
        <v>68</v>
      </c>
      <c r="L218" s="20">
        <v>59</v>
      </c>
      <c r="M218" s="20">
        <v>56</v>
      </c>
      <c r="N218" s="20">
        <v>56</v>
      </c>
      <c r="O218" s="20">
        <v>50</v>
      </c>
      <c r="P218" s="44">
        <f t="shared" si="3"/>
        <v>418</v>
      </c>
    </row>
    <row r="219" spans="1:16" x14ac:dyDescent="0.2">
      <c r="A219" s="44" t="s">
        <v>287</v>
      </c>
      <c r="B219" s="44" t="s">
        <v>288</v>
      </c>
      <c r="C219" s="20">
        <v>120</v>
      </c>
      <c r="D219" s="20">
        <v>133</v>
      </c>
      <c r="E219" s="20">
        <v>144</v>
      </c>
      <c r="F219" s="20">
        <v>154</v>
      </c>
      <c r="G219" s="20">
        <v>147</v>
      </c>
      <c r="H219" s="20">
        <v>146</v>
      </c>
      <c r="I219" s="20">
        <v>207</v>
      </c>
      <c r="J219" s="20">
        <v>189</v>
      </c>
      <c r="K219" s="20">
        <v>169</v>
      </c>
      <c r="L219" s="20">
        <v>113</v>
      </c>
      <c r="M219" s="20">
        <v>78</v>
      </c>
      <c r="N219" s="20">
        <v>69</v>
      </c>
      <c r="O219" s="20">
        <v>59</v>
      </c>
      <c r="P219" s="44">
        <f t="shared" si="3"/>
        <v>1728</v>
      </c>
    </row>
    <row r="220" spans="1:16" x14ac:dyDescent="0.2">
      <c r="A220" s="44" t="s">
        <v>289</v>
      </c>
      <c r="B220" s="44" t="s">
        <v>290</v>
      </c>
      <c r="C220" s="20">
        <v>100</v>
      </c>
      <c r="D220" s="20">
        <v>99</v>
      </c>
      <c r="E220" s="20">
        <v>100</v>
      </c>
      <c r="F220" s="20">
        <v>100</v>
      </c>
      <c r="G220" s="20">
        <v>100</v>
      </c>
      <c r="H220" s="20">
        <v>201</v>
      </c>
      <c r="I220" s="20">
        <v>200</v>
      </c>
      <c r="J220" s="20">
        <v>199</v>
      </c>
      <c r="K220" s="20">
        <v>199</v>
      </c>
      <c r="L220" s="20">
        <v>209</v>
      </c>
      <c r="M220" s="20">
        <v>205</v>
      </c>
      <c r="N220" s="20">
        <v>193</v>
      </c>
      <c r="O220" s="20">
        <v>194</v>
      </c>
      <c r="P220" s="44">
        <f t="shared" si="3"/>
        <v>2099</v>
      </c>
    </row>
    <row r="221" spans="1:16" x14ac:dyDescent="0.2">
      <c r="A221" s="44" t="s">
        <v>291</v>
      </c>
      <c r="B221" s="44" t="s">
        <v>292</v>
      </c>
      <c r="C221" s="20">
        <v>36</v>
      </c>
      <c r="D221" s="20">
        <v>36</v>
      </c>
      <c r="E221" s="20">
        <v>40</v>
      </c>
      <c r="F221" s="20">
        <v>44</v>
      </c>
      <c r="G221" s="20">
        <v>44</v>
      </c>
      <c r="H221" s="20">
        <v>44</v>
      </c>
      <c r="I221" s="20">
        <v>44</v>
      </c>
      <c r="J221" s="20">
        <v>44</v>
      </c>
      <c r="K221" s="20">
        <v>41</v>
      </c>
      <c r="L221" s="20">
        <v>0</v>
      </c>
      <c r="M221" s="20">
        <v>0</v>
      </c>
      <c r="N221" s="20">
        <v>0</v>
      </c>
      <c r="O221" s="20">
        <v>0</v>
      </c>
      <c r="P221" s="44">
        <f t="shared" si="3"/>
        <v>373</v>
      </c>
    </row>
    <row r="222" spans="1:16" x14ac:dyDescent="0.2">
      <c r="A222" s="44" t="s">
        <v>293</v>
      </c>
      <c r="B222" s="44" t="s">
        <v>294</v>
      </c>
      <c r="C222" s="20">
        <v>84</v>
      </c>
      <c r="D222" s="20">
        <v>86</v>
      </c>
      <c r="E222" s="20">
        <v>84</v>
      </c>
      <c r="F222" s="20">
        <v>87</v>
      </c>
      <c r="G222" s="20">
        <v>84</v>
      </c>
      <c r="H222" s="20">
        <v>85</v>
      </c>
      <c r="I222" s="20">
        <v>84</v>
      </c>
      <c r="J222" s="20">
        <v>84</v>
      </c>
      <c r="K222" s="20">
        <v>80</v>
      </c>
      <c r="L222" s="20">
        <v>145</v>
      </c>
      <c r="M222" s="20">
        <v>104</v>
      </c>
      <c r="N222" s="20">
        <v>122</v>
      </c>
      <c r="O222" s="20">
        <v>101</v>
      </c>
      <c r="P222" s="44">
        <f t="shared" si="3"/>
        <v>1230</v>
      </c>
    </row>
    <row r="223" spans="1:16" x14ac:dyDescent="0.2">
      <c r="A223" s="44" t="s">
        <v>295</v>
      </c>
      <c r="B223" s="44" t="s">
        <v>296</v>
      </c>
      <c r="C223" s="20">
        <v>87</v>
      </c>
      <c r="D223" s="20">
        <v>90</v>
      </c>
      <c r="E223" s="20">
        <v>89</v>
      </c>
      <c r="F223" s="20">
        <v>95</v>
      </c>
      <c r="G223" s="20">
        <v>96</v>
      </c>
      <c r="H223" s="20">
        <v>100</v>
      </c>
      <c r="I223" s="20">
        <v>103</v>
      </c>
      <c r="J223" s="20">
        <v>104</v>
      </c>
      <c r="K223" s="20">
        <v>119</v>
      </c>
      <c r="L223" s="20">
        <v>130</v>
      </c>
      <c r="M223" s="20">
        <v>132</v>
      </c>
      <c r="N223" s="20">
        <v>124</v>
      </c>
      <c r="O223" s="20">
        <v>128</v>
      </c>
      <c r="P223" s="44">
        <f t="shared" si="3"/>
        <v>1397</v>
      </c>
    </row>
    <row r="224" spans="1:16" x14ac:dyDescent="0.2">
      <c r="A224" s="44" t="s">
        <v>297</v>
      </c>
      <c r="B224" s="44" t="s">
        <v>298</v>
      </c>
      <c r="C224" s="20">
        <v>99</v>
      </c>
      <c r="D224" s="20">
        <v>100</v>
      </c>
      <c r="E224" s="20">
        <v>80</v>
      </c>
      <c r="F224" s="20">
        <v>80</v>
      </c>
      <c r="G224" s="20">
        <v>80</v>
      </c>
      <c r="H224" s="20">
        <v>79</v>
      </c>
      <c r="I224" s="20">
        <v>75</v>
      </c>
      <c r="J224" s="20">
        <v>73</v>
      </c>
      <c r="K224" s="20">
        <v>73</v>
      </c>
      <c r="L224" s="20">
        <v>0</v>
      </c>
      <c r="M224" s="20">
        <v>0</v>
      </c>
      <c r="N224" s="20">
        <v>0</v>
      </c>
      <c r="O224" s="20">
        <v>0</v>
      </c>
      <c r="P224" s="44">
        <f t="shared" si="3"/>
        <v>739</v>
      </c>
    </row>
    <row r="225" spans="1:16" x14ac:dyDescent="0.2">
      <c r="A225" s="44" t="s">
        <v>299</v>
      </c>
      <c r="B225" s="44" t="s">
        <v>300</v>
      </c>
      <c r="C225" s="20">
        <v>0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34</v>
      </c>
      <c r="J225" s="20">
        <v>39</v>
      </c>
      <c r="K225" s="20">
        <v>42</v>
      </c>
      <c r="L225" s="20">
        <v>42</v>
      </c>
      <c r="M225" s="20">
        <v>42</v>
      </c>
      <c r="N225" s="20">
        <v>41</v>
      </c>
      <c r="O225" s="20">
        <v>34</v>
      </c>
      <c r="P225" s="44">
        <f t="shared" si="3"/>
        <v>274</v>
      </c>
    </row>
    <row r="226" spans="1:16" x14ac:dyDescent="0.2">
      <c r="A226" s="44" t="s">
        <v>301</v>
      </c>
      <c r="B226" s="44" t="s">
        <v>302</v>
      </c>
      <c r="C226" s="20">
        <v>107</v>
      </c>
      <c r="D226" s="20">
        <v>89</v>
      </c>
      <c r="E226" s="20">
        <v>126</v>
      </c>
      <c r="F226" s="20">
        <v>107</v>
      </c>
      <c r="G226" s="20">
        <v>61</v>
      </c>
      <c r="H226" s="20">
        <v>64</v>
      </c>
      <c r="I226" s="20">
        <v>104</v>
      </c>
      <c r="J226" s="20">
        <v>109</v>
      </c>
      <c r="K226" s="20">
        <v>90</v>
      </c>
      <c r="L226" s="20">
        <v>0</v>
      </c>
      <c r="M226" s="20">
        <v>0</v>
      </c>
      <c r="N226" s="20">
        <v>0</v>
      </c>
      <c r="O226" s="20">
        <v>0</v>
      </c>
      <c r="P226" s="44">
        <f t="shared" si="3"/>
        <v>857</v>
      </c>
    </row>
    <row r="227" spans="1:16" x14ac:dyDescent="0.2">
      <c r="A227" s="44" t="s">
        <v>303</v>
      </c>
      <c r="B227" s="44" t="s">
        <v>304</v>
      </c>
      <c r="C227" s="20">
        <v>91</v>
      </c>
      <c r="D227" s="20">
        <v>85</v>
      </c>
      <c r="E227" s="20">
        <v>87</v>
      </c>
      <c r="F227" s="20">
        <v>94</v>
      </c>
      <c r="G227" s="20">
        <v>96</v>
      </c>
      <c r="H227" s="20">
        <v>100</v>
      </c>
      <c r="I227" s="20">
        <v>100</v>
      </c>
      <c r="J227" s="20">
        <v>108</v>
      </c>
      <c r="K227" s="20">
        <v>104</v>
      </c>
      <c r="L227" s="20">
        <v>123</v>
      </c>
      <c r="M227" s="20">
        <v>106</v>
      </c>
      <c r="N227" s="20">
        <v>0</v>
      </c>
      <c r="O227" s="20">
        <v>0</v>
      </c>
      <c r="P227" s="44">
        <f t="shared" si="3"/>
        <v>1094</v>
      </c>
    </row>
    <row r="228" spans="1:16" x14ac:dyDescent="0.2">
      <c r="A228" s="44" t="s">
        <v>305</v>
      </c>
      <c r="B228" s="44" t="s">
        <v>306</v>
      </c>
      <c r="C228" s="20">
        <v>16</v>
      </c>
      <c r="D228" s="20">
        <v>23</v>
      </c>
      <c r="E228" s="20">
        <v>21</v>
      </c>
      <c r="F228" s="20">
        <v>17</v>
      </c>
      <c r="G228" s="20">
        <v>20</v>
      </c>
      <c r="H228" s="20">
        <v>17</v>
      </c>
      <c r="I228" s="20">
        <v>22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44">
        <f t="shared" si="3"/>
        <v>136</v>
      </c>
    </row>
    <row r="229" spans="1:16" x14ac:dyDescent="0.2">
      <c r="A229" s="44" t="s">
        <v>307</v>
      </c>
      <c r="B229" s="44" t="s">
        <v>308</v>
      </c>
      <c r="C229" s="20">
        <v>17</v>
      </c>
      <c r="D229" s="20">
        <v>9</v>
      </c>
      <c r="E229" s="20">
        <v>17</v>
      </c>
      <c r="F229" s="20">
        <v>11</v>
      </c>
      <c r="G229" s="20">
        <v>11</v>
      </c>
      <c r="H229" s="20">
        <v>17</v>
      </c>
      <c r="I229" s="20">
        <v>5</v>
      </c>
      <c r="J229" s="20">
        <v>13</v>
      </c>
      <c r="K229" s="20">
        <v>10</v>
      </c>
      <c r="L229" s="20">
        <v>0</v>
      </c>
      <c r="M229" s="20">
        <v>0</v>
      </c>
      <c r="N229" s="20">
        <v>0</v>
      </c>
      <c r="O229" s="20">
        <v>0</v>
      </c>
      <c r="P229" s="44">
        <f t="shared" si="3"/>
        <v>110</v>
      </c>
    </row>
    <row r="230" spans="1:16" x14ac:dyDescent="0.2">
      <c r="A230" s="44" t="s">
        <v>309</v>
      </c>
      <c r="B230" s="44" t="s">
        <v>310</v>
      </c>
      <c r="C230" s="20">
        <v>36</v>
      </c>
      <c r="D230" s="20">
        <v>22</v>
      </c>
      <c r="E230" s="20">
        <v>42</v>
      </c>
      <c r="F230" s="20">
        <v>33</v>
      </c>
      <c r="G230" s="20">
        <v>37</v>
      </c>
      <c r="H230" s="20">
        <v>50</v>
      </c>
      <c r="I230" s="20">
        <v>46</v>
      </c>
      <c r="J230" s="20">
        <v>32</v>
      </c>
      <c r="K230" s="20">
        <v>35</v>
      </c>
      <c r="L230" s="20">
        <v>21</v>
      </c>
      <c r="M230" s="20">
        <v>0</v>
      </c>
      <c r="N230" s="20">
        <v>0</v>
      </c>
      <c r="O230" s="20">
        <v>0</v>
      </c>
      <c r="P230" s="44">
        <f t="shared" si="3"/>
        <v>354</v>
      </c>
    </row>
    <row r="231" spans="1:16" x14ac:dyDescent="0.2">
      <c r="A231" s="44" t="s">
        <v>311</v>
      </c>
      <c r="B231" s="44" t="s">
        <v>312</v>
      </c>
      <c r="C231" s="20">
        <v>78</v>
      </c>
      <c r="D231" s="20">
        <v>94</v>
      </c>
      <c r="E231" s="20">
        <v>109</v>
      </c>
      <c r="F231" s="20">
        <v>122</v>
      </c>
      <c r="G231" s="20">
        <v>119</v>
      </c>
      <c r="H231" s="20">
        <v>132</v>
      </c>
      <c r="I231" s="20">
        <v>135</v>
      </c>
      <c r="J231" s="20">
        <v>143</v>
      </c>
      <c r="K231" s="20">
        <v>139</v>
      </c>
      <c r="L231" s="20">
        <v>132</v>
      </c>
      <c r="M231" s="20">
        <v>121</v>
      </c>
      <c r="N231" s="20">
        <v>74</v>
      </c>
      <c r="O231" s="20">
        <v>48</v>
      </c>
      <c r="P231" s="44">
        <f t="shared" si="3"/>
        <v>1446</v>
      </c>
    </row>
    <row r="232" spans="1:16" x14ac:dyDescent="0.2">
      <c r="A232" s="44" t="s">
        <v>313</v>
      </c>
      <c r="B232" s="44" t="s">
        <v>314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14</v>
      </c>
      <c r="M232" s="20">
        <v>39</v>
      </c>
      <c r="N232" s="20">
        <v>45</v>
      </c>
      <c r="O232" s="20">
        <v>43</v>
      </c>
      <c r="P232" s="44">
        <f t="shared" si="3"/>
        <v>141</v>
      </c>
    </row>
    <row r="233" spans="1:16" x14ac:dyDescent="0.2">
      <c r="A233" s="44" t="s">
        <v>315</v>
      </c>
      <c r="B233" s="44" t="s">
        <v>316</v>
      </c>
      <c r="C233" s="20">
        <v>49</v>
      </c>
      <c r="D233" s="20">
        <v>40</v>
      </c>
      <c r="E233" s="20">
        <v>51</v>
      </c>
      <c r="F233" s="20">
        <v>48</v>
      </c>
      <c r="G233" s="20">
        <v>46</v>
      </c>
      <c r="H233" s="20">
        <v>46</v>
      </c>
      <c r="I233" s="20">
        <v>38</v>
      </c>
      <c r="J233" s="20">
        <v>31</v>
      </c>
      <c r="K233" s="20">
        <v>19</v>
      </c>
      <c r="L233" s="20">
        <v>0</v>
      </c>
      <c r="M233" s="20">
        <v>0</v>
      </c>
      <c r="N233" s="20">
        <v>0</v>
      </c>
      <c r="O233" s="20">
        <v>0</v>
      </c>
      <c r="P233" s="44">
        <f t="shared" si="3"/>
        <v>368</v>
      </c>
    </row>
    <row r="234" spans="1:16" x14ac:dyDescent="0.2">
      <c r="A234" s="44" t="s">
        <v>317</v>
      </c>
      <c r="B234" s="44" t="s">
        <v>683</v>
      </c>
      <c r="C234" s="20">
        <v>33</v>
      </c>
      <c r="D234" s="20">
        <v>20</v>
      </c>
      <c r="E234" s="20">
        <v>14</v>
      </c>
      <c r="F234" s="20">
        <v>18</v>
      </c>
      <c r="G234" s="20">
        <v>18</v>
      </c>
      <c r="H234" s="20">
        <v>16</v>
      </c>
      <c r="I234" s="20">
        <v>16</v>
      </c>
      <c r="J234" s="20">
        <v>10</v>
      </c>
      <c r="K234" s="20">
        <v>12</v>
      </c>
      <c r="L234" s="20">
        <v>0</v>
      </c>
      <c r="M234" s="20">
        <v>0</v>
      </c>
      <c r="N234" s="20">
        <v>0</v>
      </c>
      <c r="O234" s="20">
        <v>0</v>
      </c>
      <c r="P234" s="44">
        <f t="shared" si="3"/>
        <v>157</v>
      </c>
    </row>
    <row r="235" spans="1:16" x14ac:dyDescent="0.2">
      <c r="A235" s="44" t="s">
        <v>318</v>
      </c>
      <c r="B235" s="44" t="s">
        <v>319</v>
      </c>
      <c r="C235" s="20">
        <v>37</v>
      </c>
      <c r="D235" s="20">
        <v>25</v>
      </c>
      <c r="E235" s="20">
        <v>36</v>
      </c>
      <c r="F235" s="20">
        <v>23</v>
      </c>
      <c r="G235" s="20">
        <v>33</v>
      </c>
      <c r="H235" s="20">
        <v>43</v>
      </c>
      <c r="I235" s="20">
        <v>25</v>
      </c>
      <c r="J235" s="20">
        <v>21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44">
        <f t="shared" si="3"/>
        <v>243</v>
      </c>
    </row>
    <row r="236" spans="1:16" x14ac:dyDescent="0.2">
      <c r="A236" s="44" t="s">
        <v>560</v>
      </c>
      <c r="B236" s="44" t="s">
        <v>561</v>
      </c>
      <c r="C236" s="20">
        <v>0</v>
      </c>
      <c r="D236" s="20">
        <v>0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18</v>
      </c>
      <c r="M236" s="20">
        <v>48</v>
      </c>
      <c r="N236" s="20">
        <v>63</v>
      </c>
      <c r="O236" s="20">
        <v>44</v>
      </c>
      <c r="P236" s="44">
        <f t="shared" si="3"/>
        <v>173</v>
      </c>
    </row>
    <row r="237" spans="1:16" x14ac:dyDescent="0.2">
      <c r="A237" s="44" t="s">
        <v>562</v>
      </c>
      <c r="B237" s="44" t="s">
        <v>563</v>
      </c>
      <c r="C237" s="20">
        <v>62</v>
      </c>
      <c r="D237" s="20">
        <v>66</v>
      </c>
      <c r="E237" s="20">
        <v>72</v>
      </c>
      <c r="F237" s="20">
        <v>73</v>
      </c>
      <c r="G237" s="20">
        <v>73</v>
      </c>
      <c r="H237" s="20">
        <v>70</v>
      </c>
      <c r="I237" s="20">
        <v>61</v>
      </c>
      <c r="J237" s="20">
        <v>86</v>
      </c>
      <c r="K237" s="20">
        <v>91</v>
      </c>
      <c r="L237" s="20">
        <v>0</v>
      </c>
      <c r="M237" s="20">
        <v>0</v>
      </c>
      <c r="N237" s="20">
        <v>0</v>
      </c>
      <c r="O237" s="20">
        <v>0</v>
      </c>
      <c r="P237" s="44">
        <f t="shared" si="3"/>
        <v>654</v>
      </c>
    </row>
    <row r="238" spans="1:16" x14ac:dyDescent="0.2">
      <c r="A238" s="44" t="s">
        <v>564</v>
      </c>
      <c r="B238" s="44" t="s">
        <v>565</v>
      </c>
      <c r="C238" s="20">
        <v>114</v>
      </c>
      <c r="D238" s="20">
        <v>98</v>
      </c>
      <c r="E238" s="20">
        <v>92</v>
      </c>
      <c r="F238" s="20">
        <v>81</v>
      </c>
      <c r="G238" s="20">
        <v>69</v>
      </c>
      <c r="H238" s="20">
        <v>64</v>
      </c>
      <c r="I238" s="20">
        <v>71</v>
      </c>
      <c r="J238" s="20">
        <v>51</v>
      </c>
      <c r="K238" s="20">
        <v>38</v>
      </c>
      <c r="L238" s="20">
        <v>24</v>
      </c>
      <c r="M238" s="20">
        <v>0</v>
      </c>
      <c r="N238" s="20">
        <v>0</v>
      </c>
      <c r="O238" s="20">
        <v>0</v>
      </c>
      <c r="P238" s="44">
        <f t="shared" si="3"/>
        <v>702</v>
      </c>
    </row>
    <row r="239" spans="1:16" x14ac:dyDescent="0.2">
      <c r="A239" s="44" t="s">
        <v>566</v>
      </c>
      <c r="B239" s="44" t="s">
        <v>567</v>
      </c>
      <c r="C239" s="20">
        <v>22</v>
      </c>
      <c r="D239" s="20">
        <v>17</v>
      </c>
      <c r="E239" s="20">
        <v>18</v>
      </c>
      <c r="F239" s="20">
        <v>17</v>
      </c>
      <c r="G239" s="20">
        <v>28</v>
      </c>
      <c r="H239" s="20">
        <v>14</v>
      </c>
      <c r="I239" s="20">
        <v>8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44">
        <f t="shared" si="3"/>
        <v>124</v>
      </c>
    </row>
    <row r="240" spans="1:16" x14ac:dyDescent="0.2">
      <c r="A240" s="44" t="s">
        <v>568</v>
      </c>
      <c r="B240" s="44" t="s">
        <v>569</v>
      </c>
      <c r="C240" s="20">
        <v>108</v>
      </c>
      <c r="D240" s="20">
        <v>104</v>
      </c>
      <c r="E240" s="20">
        <v>125</v>
      </c>
      <c r="F240" s="20">
        <v>101</v>
      </c>
      <c r="G240" s="20">
        <v>101</v>
      </c>
      <c r="H240" s="20">
        <v>101</v>
      </c>
      <c r="I240" s="20">
        <v>91</v>
      </c>
      <c r="J240" s="20">
        <v>95</v>
      </c>
      <c r="K240" s="20">
        <v>71</v>
      </c>
      <c r="L240" s="20">
        <v>0</v>
      </c>
      <c r="M240" s="20">
        <v>0</v>
      </c>
      <c r="N240" s="20">
        <v>0</v>
      </c>
      <c r="O240" s="20">
        <v>0</v>
      </c>
      <c r="P240" s="44">
        <f t="shared" si="3"/>
        <v>897</v>
      </c>
    </row>
    <row r="241" spans="1:16" x14ac:dyDescent="0.2">
      <c r="A241" s="44" t="s">
        <v>570</v>
      </c>
      <c r="B241" s="44" t="s">
        <v>571</v>
      </c>
      <c r="C241" s="20">
        <v>90</v>
      </c>
      <c r="D241" s="20">
        <v>83</v>
      </c>
      <c r="E241" s="20">
        <v>81</v>
      </c>
      <c r="F241" s="20">
        <v>81</v>
      </c>
      <c r="G241" s="20">
        <v>73</v>
      </c>
      <c r="H241" s="20">
        <v>84</v>
      </c>
      <c r="I241" s="20">
        <v>79</v>
      </c>
      <c r="J241" s="20">
        <v>81</v>
      </c>
      <c r="K241" s="20">
        <v>74</v>
      </c>
      <c r="L241" s="20">
        <v>0</v>
      </c>
      <c r="M241" s="20">
        <v>0</v>
      </c>
      <c r="N241" s="20">
        <v>0</v>
      </c>
      <c r="O241" s="20">
        <v>0</v>
      </c>
      <c r="P241" s="44">
        <f t="shared" si="3"/>
        <v>726</v>
      </c>
    </row>
    <row r="242" spans="1:16" x14ac:dyDescent="0.2">
      <c r="A242" s="44" t="s">
        <v>620</v>
      </c>
      <c r="B242" s="44" t="s">
        <v>648</v>
      </c>
      <c r="C242" s="20">
        <v>51</v>
      </c>
      <c r="D242" s="20">
        <v>58</v>
      </c>
      <c r="E242" s="20">
        <v>51</v>
      </c>
      <c r="F242" s="20">
        <v>24</v>
      </c>
      <c r="G242" s="20">
        <v>16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44">
        <f t="shared" si="3"/>
        <v>200</v>
      </c>
    </row>
    <row r="243" spans="1:16" x14ac:dyDescent="0.2">
      <c r="A243" s="44" t="s">
        <v>622</v>
      </c>
      <c r="B243" s="44" t="s">
        <v>623</v>
      </c>
      <c r="C243" s="20">
        <v>115</v>
      </c>
      <c r="D243" s="20">
        <v>97</v>
      </c>
      <c r="E243" s="20">
        <v>98</v>
      </c>
      <c r="F243" s="20">
        <v>87</v>
      </c>
      <c r="G243" s="20">
        <v>88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44">
        <f t="shared" si="3"/>
        <v>485</v>
      </c>
    </row>
    <row r="244" spans="1:16" x14ac:dyDescent="0.2">
      <c r="A244" s="44" t="s">
        <v>624</v>
      </c>
      <c r="B244" s="44" t="s">
        <v>625</v>
      </c>
      <c r="C244" s="20">
        <v>0</v>
      </c>
      <c r="D244" s="20">
        <v>0</v>
      </c>
      <c r="E244" s="20">
        <v>0</v>
      </c>
      <c r="F244" s="20">
        <v>0</v>
      </c>
      <c r="G244" s="20">
        <v>0</v>
      </c>
      <c r="H244" s="20">
        <v>10</v>
      </c>
      <c r="I244" s="20">
        <v>15</v>
      </c>
      <c r="J244" s="20">
        <v>25</v>
      </c>
      <c r="K244" s="20">
        <v>24</v>
      </c>
      <c r="L244" s="20">
        <v>28</v>
      </c>
      <c r="M244" s="20">
        <v>18</v>
      </c>
      <c r="N244" s="20">
        <v>0</v>
      </c>
      <c r="O244" s="20">
        <v>0</v>
      </c>
      <c r="P244" s="44">
        <f t="shared" si="3"/>
        <v>120</v>
      </c>
    </row>
    <row r="245" spans="1:16" x14ac:dyDescent="0.2">
      <c r="A245" s="44" t="s">
        <v>685</v>
      </c>
      <c r="B245" s="44" t="s">
        <v>686</v>
      </c>
      <c r="C245" s="20">
        <v>62</v>
      </c>
      <c r="D245" s="20">
        <v>30</v>
      </c>
      <c r="E245" s="20">
        <v>34</v>
      </c>
      <c r="F245" s="20">
        <v>30</v>
      </c>
      <c r="G245" s="20">
        <v>32</v>
      </c>
      <c r="H245" s="20">
        <v>18</v>
      </c>
      <c r="I245" s="20">
        <v>28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44">
        <f t="shared" si="3"/>
        <v>234</v>
      </c>
    </row>
    <row r="246" spans="1:16" x14ac:dyDescent="0.2">
      <c r="A246" s="44" t="s">
        <v>687</v>
      </c>
      <c r="B246" s="44" t="s">
        <v>729</v>
      </c>
      <c r="C246" s="20">
        <v>31</v>
      </c>
      <c r="D246" s="20">
        <v>32</v>
      </c>
      <c r="E246" s="20">
        <v>24</v>
      </c>
      <c r="F246" s="20">
        <v>21</v>
      </c>
      <c r="G246" s="20">
        <v>16</v>
      </c>
      <c r="H246" s="20">
        <v>22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44">
        <f t="shared" si="3"/>
        <v>146</v>
      </c>
    </row>
    <row r="247" spans="1:16" x14ac:dyDescent="0.2">
      <c r="A247" s="44" t="s">
        <v>689</v>
      </c>
      <c r="B247" s="44" t="s">
        <v>730</v>
      </c>
      <c r="C247" s="20">
        <v>41</v>
      </c>
      <c r="D247" s="20">
        <v>58</v>
      </c>
      <c r="E247" s="20">
        <v>41</v>
      </c>
      <c r="F247" s="20">
        <v>39</v>
      </c>
      <c r="G247" s="20">
        <v>42</v>
      </c>
      <c r="H247" s="20">
        <v>38</v>
      </c>
      <c r="I247" s="20">
        <v>47</v>
      </c>
      <c r="J247" s="20">
        <v>52</v>
      </c>
      <c r="K247" s="20">
        <v>44</v>
      </c>
      <c r="L247" s="20">
        <v>27</v>
      </c>
      <c r="M247" s="20">
        <v>41</v>
      </c>
      <c r="N247" s="20">
        <v>15</v>
      </c>
      <c r="O247" s="20">
        <v>12</v>
      </c>
      <c r="P247" s="44">
        <f t="shared" si="3"/>
        <v>497</v>
      </c>
    </row>
    <row r="248" spans="1:16" x14ac:dyDescent="0.2">
      <c r="A248" s="44" t="s">
        <v>691</v>
      </c>
      <c r="B248" s="44" t="s">
        <v>692</v>
      </c>
      <c r="C248" s="20">
        <v>74</v>
      </c>
      <c r="D248" s="20">
        <v>44</v>
      </c>
      <c r="E248" s="20">
        <v>41</v>
      </c>
      <c r="F248" s="20">
        <v>48</v>
      </c>
      <c r="G248" s="20">
        <v>49</v>
      </c>
      <c r="H248" s="20">
        <v>39</v>
      </c>
      <c r="I248" s="20">
        <v>78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44">
        <f t="shared" si="3"/>
        <v>373</v>
      </c>
    </row>
    <row r="249" spans="1:16" x14ac:dyDescent="0.2">
      <c r="A249" s="44" t="s">
        <v>693</v>
      </c>
      <c r="B249" s="44" t="s">
        <v>694</v>
      </c>
      <c r="C249" s="20">
        <v>28</v>
      </c>
      <c r="D249" s="20">
        <v>15</v>
      </c>
      <c r="E249" s="20">
        <v>17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44">
        <f t="shared" si="3"/>
        <v>60</v>
      </c>
    </row>
    <row r="250" spans="1:16" x14ac:dyDescent="0.2">
      <c r="A250" s="44" t="s">
        <v>695</v>
      </c>
      <c r="B250" s="44" t="s">
        <v>696</v>
      </c>
      <c r="C250" s="20">
        <v>71</v>
      </c>
      <c r="D250" s="20">
        <v>60</v>
      </c>
      <c r="E250" s="20">
        <v>46</v>
      </c>
      <c r="F250" s="20">
        <v>43</v>
      </c>
      <c r="G250" s="20">
        <v>62</v>
      </c>
      <c r="H250" s="20">
        <v>60</v>
      </c>
      <c r="I250" s="20">
        <v>85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44">
        <f t="shared" si="3"/>
        <v>427</v>
      </c>
    </row>
    <row r="251" spans="1:16" x14ac:dyDescent="0.2">
      <c r="A251" s="44" t="s">
        <v>320</v>
      </c>
      <c r="B251" s="44" t="s">
        <v>321</v>
      </c>
      <c r="C251" s="20">
        <v>109</v>
      </c>
      <c r="D251" s="20">
        <v>90</v>
      </c>
      <c r="E251" s="20">
        <v>81</v>
      </c>
      <c r="F251" s="20">
        <v>68</v>
      </c>
      <c r="G251" s="20">
        <v>64</v>
      </c>
      <c r="H251" s="20">
        <v>34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44">
        <f t="shared" ref="P251:P314" si="4">SUM(C251:O251)</f>
        <v>446</v>
      </c>
    </row>
    <row r="252" spans="1:16" x14ac:dyDescent="0.2">
      <c r="A252" s="44" t="s">
        <v>322</v>
      </c>
      <c r="B252" s="44" t="s">
        <v>323</v>
      </c>
      <c r="C252" s="20">
        <v>43</v>
      </c>
      <c r="D252" s="20">
        <v>49</v>
      </c>
      <c r="E252" s="20">
        <v>48</v>
      </c>
      <c r="F252" s="20">
        <v>46</v>
      </c>
      <c r="G252" s="20">
        <v>51</v>
      </c>
      <c r="H252" s="20">
        <v>66</v>
      </c>
      <c r="I252" s="20">
        <v>74</v>
      </c>
      <c r="J252" s="20">
        <v>51</v>
      </c>
      <c r="K252" s="20">
        <v>72</v>
      </c>
      <c r="L252" s="20">
        <v>33</v>
      </c>
      <c r="M252" s="20">
        <v>16</v>
      </c>
      <c r="N252" s="20">
        <v>15</v>
      </c>
      <c r="O252" s="20">
        <v>11</v>
      </c>
      <c r="P252" s="44">
        <f t="shared" si="4"/>
        <v>575</v>
      </c>
    </row>
    <row r="253" spans="1:16" x14ac:dyDescent="0.2">
      <c r="A253" s="44" t="s">
        <v>697</v>
      </c>
      <c r="B253" s="44" t="s">
        <v>698</v>
      </c>
      <c r="C253" s="20">
        <v>45</v>
      </c>
      <c r="D253" s="20">
        <v>37</v>
      </c>
      <c r="E253" s="20">
        <v>23</v>
      </c>
      <c r="F253" s="20">
        <v>12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44">
        <f t="shared" si="4"/>
        <v>117</v>
      </c>
    </row>
    <row r="254" spans="1:16" x14ac:dyDescent="0.2">
      <c r="A254" s="44" t="s">
        <v>324</v>
      </c>
      <c r="B254" s="44" t="s">
        <v>325</v>
      </c>
      <c r="C254" s="20">
        <v>86</v>
      </c>
      <c r="D254" s="20">
        <v>95</v>
      </c>
      <c r="E254" s="20">
        <v>86</v>
      </c>
      <c r="F254" s="20">
        <v>77</v>
      </c>
      <c r="G254" s="20">
        <v>92</v>
      </c>
      <c r="H254" s="20">
        <v>92</v>
      </c>
      <c r="I254" s="20">
        <v>91</v>
      </c>
      <c r="J254" s="20">
        <v>84</v>
      </c>
      <c r="K254" s="20">
        <v>100</v>
      </c>
      <c r="L254" s="20">
        <v>78</v>
      </c>
      <c r="M254" s="20">
        <v>60</v>
      </c>
      <c r="N254" s="20">
        <v>65</v>
      </c>
      <c r="O254" s="20">
        <v>63</v>
      </c>
      <c r="P254" s="44">
        <f t="shared" si="4"/>
        <v>1069</v>
      </c>
    </row>
    <row r="255" spans="1:16" x14ac:dyDescent="0.2">
      <c r="A255" s="44" t="s">
        <v>326</v>
      </c>
      <c r="B255" s="44" t="s">
        <v>327</v>
      </c>
      <c r="C255" s="20">
        <v>40</v>
      </c>
      <c r="D255" s="20">
        <v>39</v>
      </c>
      <c r="E255" s="20">
        <v>45</v>
      </c>
      <c r="F255" s="20">
        <v>44</v>
      </c>
      <c r="G255" s="20">
        <v>48</v>
      </c>
      <c r="H255" s="20">
        <v>48</v>
      </c>
      <c r="I255" s="20">
        <v>48</v>
      </c>
      <c r="J255" s="20">
        <v>47</v>
      </c>
      <c r="K255" s="20">
        <v>45</v>
      </c>
      <c r="L255" s="20">
        <v>0</v>
      </c>
      <c r="M255" s="20">
        <v>0</v>
      </c>
      <c r="N255" s="20">
        <v>0</v>
      </c>
      <c r="O255" s="20">
        <v>0</v>
      </c>
      <c r="P255" s="44">
        <f t="shared" si="4"/>
        <v>404</v>
      </c>
    </row>
    <row r="256" spans="1:16" x14ac:dyDescent="0.2">
      <c r="A256" s="44" t="s">
        <v>328</v>
      </c>
      <c r="B256" s="44" t="s">
        <v>329</v>
      </c>
      <c r="C256" s="20">
        <v>8</v>
      </c>
      <c r="D256" s="20">
        <v>15</v>
      </c>
      <c r="E256" s="20">
        <v>15</v>
      </c>
      <c r="F256" s="20">
        <v>13</v>
      </c>
      <c r="G256" s="20">
        <v>16</v>
      </c>
      <c r="H256" s="20">
        <v>18</v>
      </c>
      <c r="I256" s="20">
        <v>17</v>
      </c>
      <c r="J256" s="20">
        <v>14</v>
      </c>
      <c r="K256" s="20">
        <v>14</v>
      </c>
      <c r="L256" s="20">
        <v>0</v>
      </c>
      <c r="M256" s="20">
        <v>0</v>
      </c>
      <c r="N256" s="20">
        <v>0</v>
      </c>
      <c r="O256" s="20">
        <v>0</v>
      </c>
      <c r="P256" s="44">
        <f t="shared" si="4"/>
        <v>130</v>
      </c>
    </row>
    <row r="257" spans="1:16" x14ac:dyDescent="0.2">
      <c r="A257" s="44" t="s">
        <v>330</v>
      </c>
      <c r="B257" s="44" t="s">
        <v>331</v>
      </c>
      <c r="C257" s="20">
        <v>33</v>
      </c>
      <c r="D257" s="20">
        <v>22</v>
      </c>
      <c r="E257" s="20">
        <v>19</v>
      </c>
      <c r="F257" s="20">
        <v>17</v>
      </c>
      <c r="G257" s="20">
        <v>20</v>
      </c>
      <c r="H257" s="20">
        <v>15</v>
      </c>
      <c r="I257" s="20">
        <v>0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44">
        <f t="shared" si="4"/>
        <v>126</v>
      </c>
    </row>
    <row r="258" spans="1:16" x14ac:dyDescent="0.2">
      <c r="A258" s="44" t="s">
        <v>332</v>
      </c>
      <c r="B258" s="44" t="s">
        <v>333</v>
      </c>
      <c r="C258" s="20">
        <v>27</v>
      </c>
      <c r="D258" s="20">
        <v>26</v>
      </c>
      <c r="E258" s="20">
        <v>25</v>
      </c>
      <c r="F258" s="20">
        <v>24</v>
      </c>
      <c r="G258" s="20">
        <v>24</v>
      </c>
      <c r="H258" s="20">
        <v>24</v>
      </c>
      <c r="I258" s="20">
        <v>23</v>
      </c>
      <c r="J258" s="20">
        <v>23</v>
      </c>
      <c r="K258" s="20">
        <v>24</v>
      </c>
      <c r="L258" s="20">
        <v>0</v>
      </c>
      <c r="M258" s="20">
        <v>0</v>
      </c>
      <c r="N258" s="20">
        <v>0</v>
      </c>
      <c r="O258" s="20">
        <v>0</v>
      </c>
      <c r="P258" s="44">
        <f t="shared" si="4"/>
        <v>220</v>
      </c>
    </row>
    <row r="259" spans="1:16" x14ac:dyDescent="0.2">
      <c r="A259" s="44" t="s">
        <v>628</v>
      </c>
      <c r="B259" s="44" t="s">
        <v>629</v>
      </c>
      <c r="C259" s="20">
        <v>56</v>
      </c>
      <c r="D259" s="20">
        <v>85</v>
      </c>
      <c r="E259" s="20">
        <v>76</v>
      </c>
      <c r="F259" s="20">
        <v>84</v>
      </c>
      <c r="G259" s="20">
        <v>61</v>
      </c>
      <c r="H259" s="20">
        <v>53</v>
      </c>
      <c r="I259" s="20">
        <v>65</v>
      </c>
      <c r="J259" s="20">
        <v>48</v>
      </c>
      <c r="K259" s="20">
        <v>28</v>
      </c>
      <c r="L259" s="20">
        <v>0</v>
      </c>
      <c r="M259" s="20">
        <v>0</v>
      </c>
      <c r="N259" s="20">
        <v>0</v>
      </c>
      <c r="O259" s="20">
        <v>0</v>
      </c>
      <c r="P259" s="44">
        <f t="shared" si="4"/>
        <v>556</v>
      </c>
    </row>
    <row r="260" spans="1:16" x14ac:dyDescent="0.2">
      <c r="A260" s="44" t="s">
        <v>572</v>
      </c>
      <c r="B260" s="44" t="s">
        <v>573</v>
      </c>
      <c r="C260" s="20">
        <v>0</v>
      </c>
      <c r="D260" s="20">
        <v>0</v>
      </c>
      <c r="E260" s="20">
        <v>0</v>
      </c>
      <c r="F260" s="20">
        <v>0</v>
      </c>
      <c r="G260" s="20">
        <v>0</v>
      </c>
      <c r="H260" s="20">
        <v>0</v>
      </c>
      <c r="I260" s="20">
        <v>95</v>
      </c>
      <c r="J260" s="20">
        <v>63</v>
      </c>
      <c r="K260" s="20">
        <v>67</v>
      </c>
      <c r="L260" s="20">
        <v>69</v>
      </c>
      <c r="M260" s="20">
        <v>0</v>
      </c>
      <c r="N260" s="20">
        <v>0</v>
      </c>
      <c r="O260" s="20">
        <v>0</v>
      </c>
      <c r="P260" s="44">
        <f t="shared" si="4"/>
        <v>294</v>
      </c>
    </row>
    <row r="261" spans="1:16" x14ac:dyDescent="0.2">
      <c r="A261" s="44" t="s">
        <v>334</v>
      </c>
      <c r="B261" s="44" t="s">
        <v>335</v>
      </c>
      <c r="C261" s="20">
        <v>83</v>
      </c>
      <c r="D261" s="20">
        <v>100</v>
      </c>
      <c r="E261" s="20">
        <v>99</v>
      </c>
      <c r="F261" s="20">
        <v>96</v>
      </c>
      <c r="G261" s="20">
        <v>101</v>
      </c>
      <c r="H261" s="20">
        <v>111</v>
      </c>
      <c r="I261" s="20">
        <v>107</v>
      </c>
      <c r="J261" s="20">
        <v>101</v>
      </c>
      <c r="K261" s="20">
        <v>86</v>
      </c>
      <c r="L261" s="20">
        <v>126</v>
      </c>
      <c r="M261" s="20">
        <v>110</v>
      </c>
      <c r="N261" s="20">
        <v>79</v>
      </c>
      <c r="O261" s="20">
        <v>87</v>
      </c>
      <c r="P261" s="44">
        <f t="shared" si="4"/>
        <v>1286</v>
      </c>
    </row>
    <row r="262" spans="1:16" x14ac:dyDescent="0.2">
      <c r="A262" s="44" t="s">
        <v>336</v>
      </c>
      <c r="B262" s="44" t="s">
        <v>337</v>
      </c>
      <c r="C262" s="20">
        <v>25</v>
      </c>
      <c r="D262" s="20">
        <v>19</v>
      </c>
      <c r="E262" s="20">
        <v>23</v>
      </c>
      <c r="F262" s="20">
        <v>17</v>
      </c>
      <c r="G262" s="20">
        <v>16</v>
      </c>
      <c r="H262" s="20">
        <v>24</v>
      </c>
      <c r="I262" s="20">
        <v>16</v>
      </c>
      <c r="J262" s="20">
        <v>17</v>
      </c>
      <c r="K262" s="20">
        <v>12</v>
      </c>
      <c r="L262" s="20">
        <v>0</v>
      </c>
      <c r="M262" s="20">
        <v>0</v>
      </c>
      <c r="N262" s="20">
        <v>0</v>
      </c>
      <c r="O262" s="20">
        <v>0</v>
      </c>
      <c r="P262" s="44">
        <f t="shared" si="4"/>
        <v>169</v>
      </c>
    </row>
    <row r="263" spans="1:16" x14ac:dyDescent="0.2">
      <c r="A263" s="44" t="s">
        <v>338</v>
      </c>
      <c r="B263" s="44" t="s">
        <v>631</v>
      </c>
      <c r="C263" s="20">
        <v>40</v>
      </c>
      <c r="D263" s="20">
        <v>41</v>
      </c>
      <c r="E263" s="20">
        <v>40</v>
      </c>
      <c r="F263" s="20">
        <v>40</v>
      </c>
      <c r="G263" s="20">
        <v>40</v>
      </c>
      <c r="H263" s="20">
        <v>40</v>
      </c>
      <c r="I263" s="20">
        <v>61</v>
      </c>
      <c r="J263" s="20">
        <v>60</v>
      </c>
      <c r="K263" s="20">
        <v>60</v>
      </c>
      <c r="L263" s="20">
        <v>83</v>
      </c>
      <c r="M263" s="20">
        <v>81</v>
      </c>
      <c r="N263" s="20">
        <v>85</v>
      </c>
      <c r="O263" s="20">
        <v>55</v>
      </c>
      <c r="P263" s="44">
        <f t="shared" si="4"/>
        <v>726</v>
      </c>
    </row>
    <row r="264" spans="1:16" x14ac:dyDescent="0.2">
      <c r="A264" s="44" t="s">
        <v>339</v>
      </c>
      <c r="B264" s="44" t="s">
        <v>340</v>
      </c>
      <c r="C264" s="20">
        <v>40</v>
      </c>
      <c r="D264" s="20">
        <v>42</v>
      </c>
      <c r="E264" s="20">
        <v>40</v>
      </c>
      <c r="F264" s="20">
        <v>41</v>
      </c>
      <c r="G264" s="20">
        <v>41</v>
      </c>
      <c r="H264" s="20">
        <v>44</v>
      </c>
      <c r="I264" s="20">
        <v>43</v>
      </c>
      <c r="J264" s="20">
        <v>39</v>
      </c>
      <c r="K264" s="20">
        <v>30</v>
      </c>
      <c r="L264" s="20">
        <v>0</v>
      </c>
      <c r="M264" s="20">
        <v>0</v>
      </c>
      <c r="N264" s="20">
        <v>0</v>
      </c>
      <c r="O264" s="20">
        <v>0</v>
      </c>
      <c r="P264" s="44">
        <f t="shared" si="4"/>
        <v>360</v>
      </c>
    </row>
    <row r="265" spans="1:16" x14ac:dyDescent="0.2">
      <c r="A265" s="44" t="s">
        <v>341</v>
      </c>
      <c r="B265" s="44" t="s">
        <v>342</v>
      </c>
      <c r="C265" s="20">
        <v>34</v>
      </c>
      <c r="D265" s="20">
        <v>39</v>
      </c>
      <c r="E265" s="20">
        <v>41</v>
      </c>
      <c r="F265" s="20">
        <v>48</v>
      </c>
      <c r="G265" s="20">
        <v>45</v>
      </c>
      <c r="H265" s="20">
        <v>52</v>
      </c>
      <c r="I265" s="20">
        <v>53</v>
      </c>
      <c r="J265" s="20">
        <v>51</v>
      </c>
      <c r="K265" s="20">
        <v>51</v>
      </c>
      <c r="L265" s="20">
        <v>44</v>
      </c>
      <c r="M265" s="20">
        <v>31</v>
      </c>
      <c r="N265" s="20">
        <v>33</v>
      </c>
      <c r="O265" s="20">
        <v>22</v>
      </c>
      <c r="P265" s="44">
        <f t="shared" si="4"/>
        <v>544</v>
      </c>
    </row>
    <row r="266" spans="1:16" x14ac:dyDescent="0.2">
      <c r="A266" s="44" t="s">
        <v>574</v>
      </c>
      <c r="B266" s="44" t="s">
        <v>575</v>
      </c>
      <c r="C266" s="20">
        <v>0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102</v>
      </c>
      <c r="J266" s="20">
        <v>102</v>
      </c>
      <c r="K266" s="20">
        <v>109</v>
      </c>
      <c r="L266" s="20">
        <v>123</v>
      </c>
      <c r="M266" s="20">
        <v>53</v>
      </c>
      <c r="N266" s="20">
        <v>52</v>
      </c>
      <c r="O266" s="20">
        <v>47</v>
      </c>
      <c r="P266" s="44">
        <f t="shared" si="4"/>
        <v>588</v>
      </c>
    </row>
    <row r="267" spans="1:16" x14ac:dyDescent="0.2">
      <c r="A267" s="44" t="s">
        <v>343</v>
      </c>
      <c r="B267" s="44" t="s">
        <v>344</v>
      </c>
      <c r="C267" s="20">
        <v>70</v>
      </c>
      <c r="D267" s="20">
        <v>69</v>
      </c>
      <c r="E267" s="20">
        <v>68</v>
      </c>
      <c r="F267" s="20">
        <v>66</v>
      </c>
      <c r="G267" s="20">
        <v>57</v>
      </c>
      <c r="H267" s="20">
        <v>70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44">
        <f t="shared" si="4"/>
        <v>400</v>
      </c>
    </row>
    <row r="268" spans="1:16" x14ac:dyDescent="0.2">
      <c r="A268" s="44" t="s">
        <v>345</v>
      </c>
      <c r="B268" s="44" t="s">
        <v>346</v>
      </c>
      <c r="C268" s="20">
        <v>0</v>
      </c>
      <c r="D268" s="20">
        <v>0</v>
      </c>
      <c r="E268" s="20">
        <v>0</v>
      </c>
      <c r="F268" s="20">
        <v>0</v>
      </c>
      <c r="G268" s="20">
        <v>0</v>
      </c>
      <c r="H268" s="20">
        <v>0</v>
      </c>
      <c r="I268" s="20">
        <v>114</v>
      </c>
      <c r="J268" s="20">
        <v>102</v>
      </c>
      <c r="K268" s="20">
        <v>112</v>
      </c>
      <c r="L268" s="20">
        <v>110</v>
      </c>
      <c r="M268" s="20">
        <v>101</v>
      </c>
      <c r="N268" s="20">
        <v>87</v>
      </c>
      <c r="O268" s="20">
        <v>90</v>
      </c>
      <c r="P268" s="44">
        <f t="shared" si="4"/>
        <v>716</v>
      </c>
    </row>
    <row r="269" spans="1:16" x14ac:dyDescent="0.2">
      <c r="A269" s="44" t="s">
        <v>576</v>
      </c>
      <c r="B269" s="44" t="s">
        <v>577</v>
      </c>
      <c r="C269" s="20">
        <v>96</v>
      </c>
      <c r="D269" s="20">
        <v>81</v>
      </c>
      <c r="E269" s="20">
        <v>73</v>
      </c>
      <c r="F269" s="20">
        <v>73</v>
      </c>
      <c r="G269" s="20">
        <v>67</v>
      </c>
      <c r="H269" s="20">
        <v>67</v>
      </c>
      <c r="I269" s="20">
        <v>83</v>
      </c>
      <c r="J269" s="20">
        <v>68</v>
      </c>
      <c r="K269" s="20">
        <v>66</v>
      </c>
      <c r="L269" s="20">
        <v>0</v>
      </c>
      <c r="M269" s="20">
        <v>0</v>
      </c>
      <c r="N269" s="20">
        <v>0</v>
      </c>
      <c r="O269" s="20">
        <v>0</v>
      </c>
      <c r="P269" s="44">
        <f t="shared" si="4"/>
        <v>674</v>
      </c>
    </row>
    <row r="270" spans="1:16" x14ac:dyDescent="0.2">
      <c r="A270" s="44" t="s">
        <v>578</v>
      </c>
      <c r="B270" s="44" t="s">
        <v>347</v>
      </c>
      <c r="C270" s="20">
        <v>88</v>
      </c>
      <c r="D270" s="20">
        <v>99</v>
      </c>
      <c r="E270" s="20">
        <v>97</v>
      </c>
      <c r="F270" s="20">
        <v>101</v>
      </c>
      <c r="G270" s="20">
        <v>99</v>
      </c>
      <c r="H270" s="20">
        <v>161</v>
      </c>
      <c r="I270" s="20">
        <v>158</v>
      </c>
      <c r="J270" s="20">
        <v>161</v>
      </c>
      <c r="K270" s="20">
        <v>157</v>
      </c>
      <c r="L270" s="20">
        <v>151</v>
      </c>
      <c r="M270" s="20">
        <v>150</v>
      </c>
      <c r="N270" s="20">
        <v>157</v>
      </c>
      <c r="O270" s="20">
        <v>143</v>
      </c>
      <c r="P270" s="44">
        <f t="shared" si="4"/>
        <v>1722</v>
      </c>
    </row>
    <row r="271" spans="1:16" x14ac:dyDescent="0.2">
      <c r="A271" s="44" t="s">
        <v>348</v>
      </c>
      <c r="B271" s="44" t="s">
        <v>349</v>
      </c>
      <c r="C271" s="20">
        <v>0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40</v>
      </c>
      <c r="J271" s="20">
        <v>40</v>
      </c>
      <c r="K271" s="20">
        <v>40</v>
      </c>
      <c r="L271" s="20">
        <v>0</v>
      </c>
      <c r="M271" s="20">
        <v>0</v>
      </c>
      <c r="N271" s="20">
        <v>0</v>
      </c>
      <c r="O271" s="20">
        <v>0</v>
      </c>
      <c r="P271" s="44">
        <f t="shared" si="4"/>
        <v>120</v>
      </c>
    </row>
    <row r="272" spans="1:16" x14ac:dyDescent="0.2">
      <c r="A272" s="44" t="s">
        <v>350</v>
      </c>
      <c r="B272" s="44" t="s">
        <v>351</v>
      </c>
      <c r="C272" s="20">
        <v>20</v>
      </c>
      <c r="D272" s="20">
        <v>22</v>
      </c>
      <c r="E272" s="20">
        <v>22</v>
      </c>
      <c r="F272" s="20">
        <v>24</v>
      </c>
      <c r="G272" s="20">
        <v>24</v>
      </c>
      <c r="H272" s="20">
        <v>25</v>
      </c>
      <c r="I272" s="20">
        <v>26</v>
      </c>
      <c r="J272" s="20">
        <v>27</v>
      </c>
      <c r="K272" s="20">
        <v>26</v>
      </c>
      <c r="L272" s="20">
        <v>0</v>
      </c>
      <c r="M272" s="20">
        <v>0</v>
      </c>
      <c r="N272" s="20">
        <v>0</v>
      </c>
      <c r="O272" s="20">
        <v>0</v>
      </c>
      <c r="P272" s="44">
        <f t="shared" si="4"/>
        <v>216</v>
      </c>
    </row>
    <row r="273" spans="1:16" x14ac:dyDescent="0.2">
      <c r="A273" s="44" t="s">
        <v>352</v>
      </c>
      <c r="B273" s="44" t="s">
        <v>353</v>
      </c>
      <c r="C273" s="20">
        <v>0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100</v>
      </c>
      <c r="J273" s="20">
        <v>101</v>
      </c>
      <c r="K273" s="20">
        <v>96</v>
      </c>
      <c r="L273" s="20">
        <v>82</v>
      </c>
      <c r="M273" s="20">
        <v>50</v>
      </c>
      <c r="N273" s="20">
        <v>73</v>
      </c>
      <c r="O273" s="20">
        <v>0</v>
      </c>
      <c r="P273" s="44">
        <f t="shared" si="4"/>
        <v>502</v>
      </c>
    </row>
    <row r="274" spans="1:16" x14ac:dyDescent="0.2">
      <c r="A274" s="44" t="s">
        <v>700</v>
      </c>
      <c r="B274" s="44" t="s">
        <v>701</v>
      </c>
      <c r="C274" s="20">
        <v>26</v>
      </c>
      <c r="D274" s="20">
        <v>22</v>
      </c>
      <c r="E274" s="20">
        <v>13</v>
      </c>
      <c r="F274" s="20">
        <v>18</v>
      </c>
      <c r="G274" s="20">
        <v>20</v>
      </c>
      <c r="H274" s="20">
        <v>12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44">
        <f t="shared" si="4"/>
        <v>111</v>
      </c>
    </row>
    <row r="275" spans="1:16" x14ac:dyDescent="0.2">
      <c r="A275" s="44" t="s">
        <v>354</v>
      </c>
      <c r="B275" s="44" t="s">
        <v>355</v>
      </c>
      <c r="C275" s="20">
        <v>111</v>
      </c>
      <c r="D275" s="20">
        <v>114</v>
      </c>
      <c r="E275" s="20">
        <v>107</v>
      </c>
      <c r="F275" s="20">
        <v>110</v>
      </c>
      <c r="G275" s="20">
        <v>110</v>
      </c>
      <c r="H275" s="20">
        <v>111</v>
      </c>
      <c r="I275" s="20">
        <v>132</v>
      </c>
      <c r="J275" s="20">
        <v>112</v>
      </c>
      <c r="K275" s="20">
        <v>101</v>
      </c>
      <c r="L275" s="20">
        <v>91</v>
      </c>
      <c r="M275" s="20">
        <v>98</v>
      </c>
      <c r="N275" s="20">
        <v>83</v>
      </c>
      <c r="O275" s="20">
        <v>83</v>
      </c>
      <c r="P275" s="44">
        <f t="shared" si="4"/>
        <v>1363</v>
      </c>
    </row>
    <row r="276" spans="1:16" x14ac:dyDescent="0.2">
      <c r="A276" s="44" t="s">
        <v>356</v>
      </c>
      <c r="B276" s="44" t="s">
        <v>357</v>
      </c>
      <c r="C276" s="20">
        <v>30</v>
      </c>
      <c r="D276" s="20">
        <v>32</v>
      </c>
      <c r="E276" s="20">
        <v>28</v>
      </c>
      <c r="F276" s="20">
        <v>41</v>
      </c>
      <c r="G276" s="20">
        <v>44</v>
      </c>
      <c r="H276" s="20">
        <v>48</v>
      </c>
      <c r="I276" s="20">
        <v>52</v>
      </c>
      <c r="J276" s="20">
        <v>56</v>
      </c>
      <c r="K276" s="20">
        <v>47</v>
      </c>
      <c r="L276" s="20">
        <v>32</v>
      </c>
      <c r="M276" s="20">
        <v>46</v>
      </c>
      <c r="N276" s="20">
        <v>43</v>
      </c>
      <c r="O276" s="20">
        <v>20</v>
      </c>
      <c r="P276" s="44">
        <f t="shared" si="4"/>
        <v>519</v>
      </c>
    </row>
    <row r="277" spans="1:16" x14ac:dyDescent="0.2">
      <c r="A277" s="44" t="s">
        <v>358</v>
      </c>
      <c r="B277" s="44" t="s">
        <v>359</v>
      </c>
      <c r="C277" s="20">
        <v>0</v>
      </c>
      <c r="D277" s="20">
        <v>0</v>
      </c>
      <c r="E277" s="20">
        <v>0</v>
      </c>
      <c r="F277" s="20">
        <v>0</v>
      </c>
      <c r="G277" s="20">
        <v>0</v>
      </c>
      <c r="H277" s="20">
        <v>0</v>
      </c>
      <c r="I277" s="20">
        <v>127</v>
      </c>
      <c r="J277" s="20">
        <v>128</v>
      </c>
      <c r="K277" s="20">
        <v>128</v>
      </c>
      <c r="L277" s="20">
        <v>127</v>
      </c>
      <c r="M277" s="20">
        <v>105</v>
      </c>
      <c r="N277" s="20">
        <v>100</v>
      </c>
      <c r="O277" s="20">
        <v>96</v>
      </c>
      <c r="P277" s="44">
        <f t="shared" si="4"/>
        <v>811</v>
      </c>
    </row>
    <row r="278" spans="1:16" x14ac:dyDescent="0.2">
      <c r="A278" s="44" t="s">
        <v>360</v>
      </c>
      <c r="B278" s="44" t="s">
        <v>361</v>
      </c>
      <c r="C278" s="20">
        <v>64</v>
      </c>
      <c r="D278" s="20">
        <v>86</v>
      </c>
      <c r="E278" s="20">
        <v>76</v>
      </c>
      <c r="F278" s="20">
        <v>83</v>
      </c>
      <c r="G278" s="20">
        <v>81</v>
      </c>
      <c r="H278" s="20">
        <v>83</v>
      </c>
      <c r="I278" s="20">
        <v>67</v>
      </c>
      <c r="J278" s="20">
        <v>79</v>
      </c>
      <c r="K278" s="20">
        <v>63</v>
      </c>
      <c r="L278" s="20">
        <v>55</v>
      </c>
      <c r="M278" s="20">
        <v>23</v>
      </c>
      <c r="N278" s="20">
        <v>36</v>
      </c>
      <c r="O278" s="20">
        <v>27</v>
      </c>
      <c r="P278" s="44">
        <f t="shared" si="4"/>
        <v>823</v>
      </c>
    </row>
    <row r="279" spans="1:16" x14ac:dyDescent="0.2">
      <c r="A279" s="44" t="s">
        <v>362</v>
      </c>
      <c r="B279" s="44" t="s">
        <v>363</v>
      </c>
      <c r="C279" s="20">
        <v>22</v>
      </c>
      <c r="D279" s="20">
        <v>22</v>
      </c>
      <c r="E279" s="20">
        <v>20</v>
      </c>
      <c r="F279" s="20">
        <v>22</v>
      </c>
      <c r="G279" s="20">
        <v>22</v>
      </c>
      <c r="H279" s="20">
        <v>21</v>
      </c>
      <c r="I279" s="20">
        <v>18</v>
      </c>
      <c r="J279" s="20">
        <v>21</v>
      </c>
      <c r="K279" s="20">
        <v>13</v>
      </c>
      <c r="L279" s="20">
        <v>0</v>
      </c>
      <c r="M279" s="20">
        <v>0</v>
      </c>
      <c r="N279" s="20">
        <v>0</v>
      </c>
      <c r="O279" s="20">
        <v>0</v>
      </c>
      <c r="P279" s="44">
        <f t="shared" si="4"/>
        <v>181</v>
      </c>
    </row>
    <row r="280" spans="1:16" x14ac:dyDescent="0.2">
      <c r="A280" s="44" t="s">
        <v>364</v>
      </c>
      <c r="B280" s="44" t="s">
        <v>365</v>
      </c>
      <c r="C280" s="20">
        <v>48</v>
      </c>
      <c r="D280" s="20">
        <v>48</v>
      </c>
      <c r="E280" s="20">
        <v>49</v>
      </c>
      <c r="F280" s="20">
        <v>48</v>
      </c>
      <c r="G280" s="20">
        <v>52</v>
      </c>
      <c r="H280" s="20">
        <v>51</v>
      </c>
      <c r="I280" s="20">
        <v>51</v>
      </c>
      <c r="J280" s="20">
        <v>39</v>
      </c>
      <c r="K280" s="20">
        <v>39</v>
      </c>
      <c r="L280" s="20">
        <v>0</v>
      </c>
      <c r="M280" s="20">
        <v>0</v>
      </c>
      <c r="N280" s="20">
        <v>0</v>
      </c>
      <c r="O280" s="20">
        <v>0</v>
      </c>
      <c r="P280" s="44">
        <f t="shared" si="4"/>
        <v>425</v>
      </c>
    </row>
    <row r="281" spans="1:16" x14ac:dyDescent="0.2">
      <c r="A281" s="44" t="s">
        <v>366</v>
      </c>
      <c r="B281" s="44" t="s">
        <v>367</v>
      </c>
      <c r="C281" s="20">
        <v>161</v>
      </c>
      <c r="D281" s="20">
        <v>165</v>
      </c>
      <c r="E281" s="20">
        <v>169</v>
      </c>
      <c r="F281" s="20">
        <v>155</v>
      </c>
      <c r="G281" s="20">
        <v>164</v>
      </c>
      <c r="H281" s="20">
        <v>164</v>
      </c>
      <c r="I281" s="20">
        <v>162</v>
      </c>
      <c r="J281" s="20">
        <v>172</v>
      </c>
      <c r="K281" s="20">
        <v>162</v>
      </c>
      <c r="L281" s="20">
        <v>142</v>
      </c>
      <c r="M281" s="20">
        <v>128</v>
      </c>
      <c r="N281" s="20">
        <v>121</v>
      </c>
      <c r="O281" s="20">
        <v>114</v>
      </c>
      <c r="P281" s="44">
        <f t="shared" si="4"/>
        <v>1979</v>
      </c>
    </row>
    <row r="282" spans="1:16" x14ac:dyDescent="0.2">
      <c r="A282" s="44" t="s">
        <v>579</v>
      </c>
      <c r="B282" s="44" t="s">
        <v>580</v>
      </c>
      <c r="C282" s="20">
        <v>64</v>
      </c>
      <c r="D282" s="20">
        <v>75</v>
      </c>
      <c r="E282" s="20">
        <v>83</v>
      </c>
      <c r="F282" s="20">
        <v>64</v>
      </c>
      <c r="G282" s="20">
        <v>54</v>
      </c>
      <c r="H282" s="20">
        <v>58</v>
      </c>
      <c r="I282" s="20">
        <v>51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44">
        <f t="shared" si="4"/>
        <v>449</v>
      </c>
    </row>
    <row r="283" spans="1:16" x14ac:dyDescent="0.2">
      <c r="A283" s="44" t="s">
        <v>581</v>
      </c>
      <c r="B283" s="44" t="s">
        <v>582</v>
      </c>
      <c r="C283" s="20">
        <v>116</v>
      </c>
      <c r="D283" s="20">
        <v>111</v>
      </c>
      <c r="E283" s="20">
        <v>118</v>
      </c>
      <c r="F283" s="20">
        <v>111</v>
      </c>
      <c r="G283" s="20">
        <v>95</v>
      </c>
      <c r="H283" s="20">
        <v>87</v>
      </c>
      <c r="I283" s="20">
        <v>122</v>
      </c>
      <c r="J283" s="20">
        <v>105</v>
      </c>
      <c r="K283" s="20">
        <v>101</v>
      </c>
      <c r="L283" s="20">
        <v>0</v>
      </c>
      <c r="M283" s="20">
        <v>0</v>
      </c>
      <c r="N283" s="20">
        <v>0</v>
      </c>
      <c r="O283" s="20">
        <v>0</v>
      </c>
      <c r="P283" s="44">
        <f t="shared" si="4"/>
        <v>966</v>
      </c>
    </row>
    <row r="284" spans="1:16" x14ac:dyDescent="0.2">
      <c r="A284" s="44" t="s">
        <v>702</v>
      </c>
      <c r="B284" s="44" t="s">
        <v>703</v>
      </c>
      <c r="C284" s="20">
        <v>33</v>
      </c>
      <c r="D284" s="20">
        <v>18</v>
      </c>
      <c r="E284" s="20">
        <v>16</v>
      </c>
      <c r="F284" s="20">
        <v>11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44">
        <f t="shared" si="4"/>
        <v>78</v>
      </c>
    </row>
    <row r="285" spans="1:16" x14ac:dyDescent="0.2">
      <c r="A285" s="44" t="s">
        <v>704</v>
      </c>
      <c r="B285" s="44" t="s">
        <v>731</v>
      </c>
      <c r="C285" s="20">
        <v>0</v>
      </c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105</v>
      </c>
      <c r="M285" s="20">
        <v>64</v>
      </c>
      <c r="N285" s="20">
        <v>59</v>
      </c>
      <c r="O285" s="20">
        <v>0</v>
      </c>
      <c r="P285" s="44">
        <f t="shared" si="4"/>
        <v>228</v>
      </c>
    </row>
    <row r="286" spans="1:16" x14ac:dyDescent="0.2">
      <c r="A286" s="44" t="s">
        <v>368</v>
      </c>
      <c r="B286" s="44" t="s">
        <v>369</v>
      </c>
      <c r="C286" s="20">
        <v>63</v>
      </c>
      <c r="D286" s="20">
        <v>63</v>
      </c>
      <c r="E286" s="20">
        <v>63</v>
      </c>
      <c r="F286" s="20">
        <v>64</v>
      </c>
      <c r="G286" s="20">
        <v>69</v>
      </c>
      <c r="H286" s="20">
        <v>69</v>
      </c>
      <c r="I286" s="20">
        <v>75</v>
      </c>
      <c r="J286" s="20">
        <v>75</v>
      </c>
      <c r="K286" s="20">
        <v>75</v>
      </c>
      <c r="L286" s="20">
        <v>80</v>
      </c>
      <c r="M286" s="20">
        <v>81</v>
      </c>
      <c r="N286" s="20">
        <v>82</v>
      </c>
      <c r="O286" s="20">
        <v>74</v>
      </c>
      <c r="P286" s="44">
        <f t="shared" si="4"/>
        <v>933</v>
      </c>
    </row>
    <row r="287" spans="1:16" x14ac:dyDescent="0.2">
      <c r="A287" s="44" t="s">
        <v>370</v>
      </c>
      <c r="B287" s="44" t="s">
        <v>371</v>
      </c>
      <c r="C287" s="20">
        <v>102</v>
      </c>
      <c r="D287" s="20">
        <v>107</v>
      </c>
      <c r="E287" s="20">
        <v>104</v>
      </c>
      <c r="F287" s="20">
        <v>106</v>
      </c>
      <c r="G287" s="20">
        <v>116</v>
      </c>
      <c r="H287" s="20">
        <v>106</v>
      </c>
      <c r="I287" s="20">
        <v>105</v>
      </c>
      <c r="J287" s="20">
        <v>108</v>
      </c>
      <c r="K287" s="20">
        <v>108</v>
      </c>
      <c r="L287" s="20">
        <v>104</v>
      </c>
      <c r="M287" s="20">
        <v>99</v>
      </c>
      <c r="N287" s="20">
        <v>91</v>
      </c>
      <c r="O287" s="20">
        <v>75</v>
      </c>
      <c r="P287" s="44">
        <f t="shared" si="4"/>
        <v>1331</v>
      </c>
    </row>
    <row r="288" spans="1:16" x14ac:dyDescent="0.2">
      <c r="A288" s="44" t="s">
        <v>372</v>
      </c>
      <c r="B288" s="44" t="s">
        <v>583</v>
      </c>
      <c r="C288" s="20">
        <v>38</v>
      </c>
      <c r="D288" s="20">
        <v>38</v>
      </c>
      <c r="E288" s="20">
        <v>38</v>
      </c>
      <c r="F288" s="20">
        <v>38</v>
      </c>
      <c r="G288" s="20">
        <v>38</v>
      </c>
      <c r="H288" s="20">
        <v>38</v>
      </c>
      <c r="I288" s="20">
        <v>76</v>
      </c>
      <c r="J288" s="20">
        <v>76</v>
      </c>
      <c r="K288" s="20">
        <v>76</v>
      </c>
      <c r="L288" s="20">
        <v>0</v>
      </c>
      <c r="M288" s="20">
        <v>0</v>
      </c>
      <c r="N288" s="20">
        <v>0</v>
      </c>
      <c r="O288" s="20">
        <v>0</v>
      </c>
      <c r="P288" s="44">
        <f t="shared" si="4"/>
        <v>456</v>
      </c>
    </row>
    <row r="289" spans="1:16" x14ac:dyDescent="0.2">
      <c r="A289" s="44" t="s">
        <v>373</v>
      </c>
      <c r="B289" s="44" t="s">
        <v>374</v>
      </c>
      <c r="C289" s="20">
        <v>0</v>
      </c>
      <c r="D289" s="20">
        <v>0</v>
      </c>
      <c r="E289" s="20">
        <v>0</v>
      </c>
      <c r="F289" s="20">
        <v>68</v>
      </c>
      <c r="G289" s="20">
        <v>68</v>
      </c>
      <c r="H289" s="20">
        <v>68</v>
      </c>
      <c r="I289" s="20">
        <v>69</v>
      </c>
      <c r="J289" s="20">
        <v>69</v>
      </c>
      <c r="K289" s="20">
        <v>64</v>
      </c>
      <c r="L289" s="20">
        <v>0</v>
      </c>
      <c r="M289" s="20">
        <v>0</v>
      </c>
      <c r="N289" s="20">
        <v>0</v>
      </c>
      <c r="O289" s="20">
        <v>0</v>
      </c>
      <c r="P289" s="44">
        <f t="shared" si="4"/>
        <v>406</v>
      </c>
    </row>
    <row r="290" spans="1:16" x14ac:dyDescent="0.2">
      <c r="A290" s="44" t="s">
        <v>375</v>
      </c>
      <c r="B290" s="44" t="s">
        <v>376</v>
      </c>
      <c r="C290" s="20">
        <v>70</v>
      </c>
      <c r="D290" s="20">
        <v>80</v>
      </c>
      <c r="E290" s="20">
        <v>73</v>
      </c>
      <c r="F290" s="20">
        <v>69</v>
      </c>
      <c r="G290" s="20">
        <v>67</v>
      </c>
      <c r="H290" s="20">
        <v>76</v>
      </c>
      <c r="I290" s="20">
        <v>58</v>
      </c>
      <c r="J290" s="20">
        <v>57</v>
      </c>
      <c r="K290" s="20">
        <v>55</v>
      </c>
      <c r="L290" s="20">
        <v>0</v>
      </c>
      <c r="M290" s="20">
        <v>0</v>
      </c>
      <c r="N290" s="20">
        <v>0</v>
      </c>
      <c r="O290" s="20">
        <v>0</v>
      </c>
      <c r="P290" s="44">
        <f t="shared" si="4"/>
        <v>605</v>
      </c>
    </row>
    <row r="291" spans="1:16" x14ac:dyDescent="0.2">
      <c r="A291" s="44" t="s">
        <v>377</v>
      </c>
      <c r="B291" s="44" t="s">
        <v>378</v>
      </c>
      <c r="C291" s="20">
        <v>120</v>
      </c>
      <c r="D291" s="20">
        <v>122</v>
      </c>
      <c r="E291" s="20">
        <v>121</v>
      </c>
      <c r="F291" s="20">
        <v>125</v>
      </c>
      <c r="G291" s="20">
        <v>125</v>
      </c>
      <c r="H291" s="20">
        <v>126</v>
      </c>
      <c r="I291" s="20">
        <v>132</v>
      </c>
      <c r="J291" s="20">
        <v>132</v>
      </c>
      <c r="K291" s="20">
        <v>133</v>
      </c>
      <c r="L291" s="20">
        <v>139</v>
      </c>
      <c r="M291" s="20">
        <v>131</v>
      </c>
      <c r="N291" s="20">
        <v>124</v>
      </c>
      <c r="O291" s="20">
        <v>119</v>
      </c>
      <c r="P291" s="44">
        <f t="shared" si="4"/>
        <v>1649</v>
      </c>
    </row>
    <row r="292" spans="1:16" x14ac:dyDescent="0.2">
      <c r="A292" s="44" t="s">
        <v>379</v>
      </c>
      <c r="B292" s="44" t="s">
        <v>380</v>
      </c>
      <c r="C292" s="20">
        <v>83</v>
      </c>
      <c r="D292" s="20">
        <v>84</v>
      </c>
      <c r="E292" s="20">
        <v>89</v>
      </c>
      <c r="F292" s="20">
        <v>97</v>
      </c>
      <c r="G292" s="20">
        <v>99</v>
      </c>
      <c r="H292" s="20">
        <v>96</v>
      </c>
      <c r="I292" s="20">
        <v>98</v>
      </c>
      <c r="J292" s="20">
        <v>96</v>
      </c>
      <c r="K292" s="20">
        <v>96</v>
      </c>
      <c r="L292" s="20">
        <v>101</v>
      </c>
      <c r="M292" s="20">
        <v>94</v>
      </c>
      <c r="N292" s="20">
        <v>89</v>
      </c>
      <c r="O292" s="20">
        <v>80</v>
      </c>
      <c r="P292" s="44">
        <f t="shared" si="4"/>
        <v>1202</v>
      </c>
    </row>
    <row r="293" spans="1:16" x14ac:dyDescent="0.2">
      <c r="A293" s="44" t="s">
        <v>381</v>
      </c>
      <c r="B293" s="44" t="s">
        <v>382</v>
      </c>
      <c r="C293" s="20">
        <v>0</v>
      </c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147</v>
      </c>
      <c r="M293" s="20">
        <v>137</v>
      </c>
      <c r="N293" s="20">
        <v>141</v>
      </c>
      <c r="O293" s="20">
        <v>136</v>
      </c>
      <c r="P293" s="44">
        <f t="shared" si="4"/>
        <v>561</v>
      </c>
    </row>
    <row r="294" spans="1:16" x14ac:dyDescent="0.2">
      <c r="A294" s="44" t="s">
        <v>383</v>
      </c>
      <c r="B294" s="44" t="s">
        <v>384</v>
      </c>
      <c r="C294" s="20">
        <v>57</v>
      </c>
      <c r="D294" s="20">
        <v>82</v>
      </c>
      <c r="E294" s="20">
        <v>58</v>
      </c>
      <c r="F294" s="20">
        <v>55</v>
      </c>
      <c r="G294" s="20">
        <v>69</v>
      </c>
      <c r="H294" s="20">
        <v>72</v>
      </c>
      <c r="I294" s="20">
        <v>62</v>
      </c>
      <c r="J294" s="20">
        <v>57</v>
      </c>
      <c r="K294" s="20">
        <v>48</v>
      </c>
      <c r="L294" s="20">
        <v>0</v>
      </c>
      <c r="M294" s="20">
        <v>0</v>
      </c>
      <c r="N294" s="20">
        <v>0</v>
      </c>
      <c r="O294" s="20">
        <v>0</v>
      </c>
      <c r="P294" s="44">
        <f t="shared" si="4"/>
        <v>560</v>
      </c>
    </row>
    <row r="295" spans="1:16" x14ac:dyDescent="0.2">
      <c r="A295" s="44" t="s">
        <v>385</v>
      </c>
      <c r="B295" s="44" t="s">
        <v>386</v>
      </c>
      <c r="C295" s="20">
        <v>99</v>
      </c>
      <c r="D295" s="20">
        <v>84</v>
      </c>
      <c r="E295" s="20">
        <v>78</v>
      </c>
      <c r="F295" s="20">
        <v>69</v>
      </c>
      <c r="G295" s="20">
        <v>79</v>
      </c>
      <c r="H295" s="20">
        <v>64</v>
      </c>
      <c r="I295" s="20">
        <v>85</v>
      </c>
      <c r="J295" s="20">
        <v>65</v>
      </c>
      <c r="K295" s="20">
        <v>59</v>
      </c>
      <c r="L295" s="20">
        <v>0</v>
      </c>
      <c r="M295" s="20">
        <v>0</v>
      </c>
      <c r="N295" s="20">
        <v>0</v>
      </c>
      <c r="O295" s="20">
        <v>0</v>
      </c>
      <c r="P295" s="44">
        <f t="shared" si="4"/>
        <v>682</v>
      </c>
    </row>
    <row r="296" spans="1:16" x14ac:dyDescent="0.2">
      <c r="A296" s="44" t="s">
        <v>387</v>
      </c>
      <c r="B296" s="44" t="s">
        <v>388</v>
      </c>
      <c r="C296" s="20">
        <v>16</v>
      </c>
      <c r="D296" s="20">
        <v>15</v>
      </c>
      <c r="E296" s="20">
        <v>17</v>
      </c>
      <c r="F296" s="20">
        <v>16</v>
      </c>
      <c r="G296" s="20">
        <v>16</v>
      </c>
      <c r="H296" s="20">
        <v>17</v>
      </c>
      <c r="I296" s="20">
        <v>16</v>
      </c>
      <c r="J296" s="20">
        <v>16</v>
      </c>
      <c r="K296" s="20">
        <v>14</v>
      </c>
      <c r="L296" s="20">
        <v>0</v>
      </c>
      <c r="M296" s="20">
        <v>0</v>
      </c>
      <c r="N296" s="20">
        <v>0</v>
      </c>
      <c r="O296" s="20">
        <v>0</v>
      </c>
      <c r="P296" s="44">
        <f t="shared" si="4"/>
        <v>143</v>
      </c>
    </row>
    <row r="297" spans="1:16" x14ac:dyDescent="0.2">
      <c r="A297" s="44" t="s">
        <v>389</v>
      </c>
      <c r="B297" s="44" t="s">
        <v>390</v>
      </c>
      <c r="C297" s="20">
        <v>0</v>
      </c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20">
        <v>138</v>
      </c>
      <c r="J297" s="20">
        <v>137</v>
      </c>
      <c r="K297" s="20">
        <v>136</v>
      </c>
      <c r="L297" s="20">
        <v>123</v>
      </c>
      <c r="M297" s="20">
        <v>94</v>
      </c>
      <c r="N297" s="20">
        <v>98</v>
      </c>
      <c r="O297" s="20">
        <v>76</v>
      </c>
      <c r="P297" s="44">
        <f t="shared" si="4"/>
        <v>802</v>
      </c>
    </row>
    <row r="298" spans="1:16" x14ac:dyDescent="0.2">
      <c r="A298" s="44" t="s">
        <v>391</v>
      </c>
      <c r="B298" s="44" t="s">
        <v>392</v>
      </c>
      <c r="C298" s="20">
        <v>85</v>
      </c>
      <c r="D298" s="20">
        <v>93</v>
      </c>
      <c r="E298" s="20">
        <v>71</v>
      </c>
      <c r="F298" s="20">
        <v>84</v>
      </c>
      <c r="G298" s="20">
        <v>69</v>
      </c>
      <c r="H298" s="20">
        <v>76</v>
      </c>
      <c r="I298" s="20">
        <v>43</v>
      </c>
      <c r="J298" s="20">
        <v>24</v>
      </c>
      <c r="K298" s="20">
        <v>23</v>
      </c>
      <c r="L298" s="20">
        <v>0</v>
      </c>
      <c r="M298" s="20">
        <v>0</v>
      </c>
      <c r="N298" s="20">
        <v>0</v>
      </c>
      <c r="O298" s="20">
        <v>0</v>
      </c>
      <c r="P298" s="44">
        <f t="shared" si="4"/>
        <v>568</v>
      </c>
    </row>
    <row r="299" spans="1:16" x14ac:dyDescent="0.2">
      <c r="A299" s="44" t="s">
        <v>393</v>
      </c>
      <c r="B299" s="44" t="s">
        <v>394</v>
      </c>
      <c r="C299" s="20">
        <v>57</v>
      </c>
      <c r="D299" s="20">
        <v>57</v>
      </c>
      <c r="E299" s="20">
        <v>57</v>
      </c>
      <c r="F299" s="20">
        <v>57</v>
      </c>
      <c r="G299" s="20">
        <v>57</v>
      </c>
      <c r="H299" s="20">
        <v>57</v>
      </c>
      <c r="I299" s="20">
        <v>57</v>
      </c>
      <c r="J299" s="20">
        <v>57</v>
      </c>
      <c r="K299" s="20">
        <v>57</v>
      </c>
      <c r="L299" s="20">
        <v>0</v>
      </c>
      <c r="M299" s="20">
        <v>0</v>
      </c>
      <c r="N299" s="20">
        <v>0</v>
      </c>
      <c r="O299" s="20">
        <v>0</v>
      </c>
      <c r="P299" s="44">
        <f t="shared" si="4"/>
        <v>513</v>
      </c>
    </row>
    <row r="300" spans="1:16" x14ac:dyDescent="0.2">
      <c r="A300" s="44" t="s">
        <v>395</v>
      </c>
      <c r="B300" s="44" t="s">
        <v>396</v>
      </c>
      <c r="C300" s="20">
        <v>60</v>
      </c>
      <c r="D300" s="20">
        <v>61</v>
      </c>
      <c r="E300" s="20">
        <v>75</v>
      </c>
      <c r="F300" s="20">
        <v>75</v>
      </c>
      <c r="G300" s="20">
        <v>76</v>
      </c>
      <c r="H300" s="20">
        <v>75</v>
      </c>
      <c r="I300" s="20">
        <v>74</v>
      </c>
      <c r="J300" s="20">
        <v>77</v>
      </c>
      <c r="K300" s="20">
        <v>79</v>
      </c>
      <c r="L300" s="20">
        <v>69</v>
      </c>
      <c r="M300" s="20">
        <v>68</v>
      </c>
      <c r="N300" s="20">
        <v>58</v>
      </c>
      <c r="O300" s="20">
        <v>53</v>
      </c>
      <c r="P300" s="44">
        <f t="shared" si="4"/>
        <v>900</v>
      </c>
    </row>
    <row r="301" spans="1:16" x14ac:dyDescent="0.2">
      <c r="A301" s="44" t="s">
        <v>397</v>
      </c>
      <c r="B301" s="44" t="s">
        <v>398</v>
      </c>
      <c r="C301" s="20">
        <v>0</v>
      </c>
      <c r="D301" s="20">
        <v>0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105</v>
      </c>
      <c r="M301" s="20">
        <v>98</v>
      </c>
      <c r="N301" s="20">
        <v>77</v>
      </c>
      <c r="O301" s="20">
        <v>71</v>
      </c>
      <c r="P301" s="44">
        <f t="shared" si="4"/>
        <v>351</v>
      </c>
    </row>
    <row r="302" spans="1:16" x14ac:dyDescent="0.2">
      <c r="A302" s="44" t="s">
        <v>399</v>
      </c>
      <c r="B302" s="44" t="s">
        <v>400</v>
      </c>
      <c r="C302" s="20">
        <v>86</v>
      </c>
      <c r="D302" s="20">
        <v>92</v>
      </c>
      <c r="E302" s="20">
        <v>84</v>
      </c>
      <c r="F302" s="20">
        <v>84</v>
      </c>
      <c r="G302" s="20">
        <v>81</v>
      </c>
      <c r="H302" s="20">
        <v>91</v>
      </c>
      <c r="I302" s="20">
        <v>80</v>
      </c>
      <c r="J302" s="20">
        <v>77</v>
      </c>
      <c r="K302" s="20">
        <v>87</v>
      </c>
      <c r="L302" s="20">
        <v>0</v>
      </c>
      <c r="M302" s="20">
        <v>0</v>
      </c>
      <c r="N302" s="20">
        <v>0</v>
      </c>
      <c r="O302" s="20">
        <v>0</v>
      </c>
      <c r="P302" s="44">
        <f t="shared" si="4"/>
        <v>762</v>
      </c>
    </row>
    <row r="303" spans="1:16" x14ac:dyDescent="0.2">
      <c r="A303" s="44" t="s">
        <v>401</v>
      </c>
      <c r="B303" s="44" t="s">
        <v>402</v>
      </c>
      <c r="C303" s="20">
        <v>108</v>
      </c>
      <c r="D303" s="20">
        <v>106</v>
      </c>
      <c r="E303" s="20">
        <v>117</v>
      </c>
      <c r="F303" s="20">
        <v>98</v>
      </c>
      <c r="G303" s="20">
        <v>105</v>
      </c>
      <c r="H303" s="20">
        <v>108</v>
      </c>
      <c r="I303" s="20">
        <v>96</v>
      </c>
      <c r="J303" s="20">
        <v>72</v>
      </c>
      <c r="K303" s="20">
        <v>101</v>
      </c>
      <c r="L303" s="20">
        <v>0</v>
      </c>
      <c r="M303" s="20">
        <v>0</v>
      </c>
      <c r="N303" s="20">
        <v>0</v>
      </c>
      <c r="O303" s="20">
        <v>0</v>
      </c>
      <c r="P303" s="44">
        <f t="shared" si="4"/>
        <v>911</v>
      </c>
    </row>
    <row r="304" spans="1:16" x14ac:dyDescent="0.2">
      <c r="A304" s="44" t="s">
        <v>403</v>
      </c>
      <c r="B304" s="44" t="s">
        <v>404</v>
      </c>
      <c r="C304" s="20">
        <v>69</v>
      </c>
      <c r="D304" s="20">
        <v>78</v>
      </c>
      <c r="E304" s="20">
        <v>82</v>
      </c>
      <c r="F304" s="20">
        <v>83</v>
      </c>
      <c r="G304" s="20">
        <v>84</v>
      </c>
      <c r="H304" s="20">
        <v>85</v>
      </c>
      <c r="I304" s="20">
        <v>81</v>
      </c>
      <c r="J304" s="20">
        <v>82</v>
      </c>
      <c r="K304" s="20">
        <v>78</v>
      </c>
      <c r="L304" s="20">
        <v>0</v>
      </c>
      <c r="M304" s="20">
        <v>0</v>
      </c>
      <c r="N304" s="20">
        <v>0</v>
      </c>
      <c r="O304" s="20">
        <v>0</v>
      </c>
      <c r="P304" s="44">
        <f t="shared" si="4"/>
        <v>722</v>
      </c>
    </row>
    <row r="305" spans="1:16" x14ac:dyDescent="0.2">
      <c r="A305" s="44" t="s">
        <v>405</v>
      </c>
      <c r="B305" s="44" t="s">
        <v>406</v>
      </c>
      <c r="C305" s="20">
        <v>5</v>
      </c>
      <c r="D305" s="20">
        <v>13</v>
      </c>
      <c r="E305" s="20">
        <v>9</v>
      </c>
      <c r="F305" s="20">
        <v>14</v>
      </c>
      <c r="G305" s="20">
        <v>5</v>
      </c>
      <c r="H305" s="20">
        <v>10</v>
      </c>
      <c r="I305" s="20">
        <v>14</v>
      </c>
      <c r="J305" s="20">
        <v>13</v>
      </c>
      <c r="K305" s="20">
        <v>15</v>
      </c>
      <c r="L305" s="20">
        <v>12</v>
      </c>
      <c r="M305" s="20">
        <v>14</v>
      </c>
      <c r="N305" s="20">
        <v>11</v>
      </c>
      <c r="O305" s="20">
        <v>15</v>
      </c>
      <c r="P305" s="44">
        <f t="shared" si="4"/>
        <v>150</v>
      </c>
    </row>
    <row r="306" spans="1:16" x14ac:dyDescent="0.2">
      <c r="A306" s="44" t="s">
        <v>584</v>
      </c>
      <c r="B306" s="44" t="s">
        <v>585</v>
      </c>
      <c r="C306" s="20">
        <v>70</v>
      </c>
      <c r="D306" s="20">
        <v>73</v>
      </c>
      <c r="E306" s="20">
        <v>71</v>
      </c>
      <c r="F306" s="20">
        <v>69</v>
      </c>
      <c r="G306" s="20">
        <v>75</v>
      </c>
      <c r="H306" s="20">
        <v>50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44">
        <f t="shared" si="4"/>
        <v>408</v>
      </c>
    </row>
    <row r="307" spans="1:16" x14ac:dyDescent="0.2">
      <c r="A307" s="44" t="s">
        <v>586</v>
      </c>
      <c r="B307" s="44" t="s">
        <v>587</v>
      </c>
      <c r="C307" s="20">
        <v>0</v>
      </c>
      <c r="D307" s="20">
        <v>0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26</v>
      </c>
      <c r="M307" s="20">
        <v>66</v>
      </c>
      <c r="N307" s="20">
        <v>44</v>
      </c>
      <c r="O307" s="20">
        <v>44</v>
      </c>
      <c r="P307" s="44">
        <f t="shared" si="4"/>
        <v>180</v>
      </c>
    </row>
    <row r="308" spans="1:16" x14ac:dyDescent="0.2">
      <c r="A308" s="44" t="s">
        <v>643</v>
      </c>
      <c r="B308" s="44" t="s">
        <v>644</v>
      </c>
      <c r="C308" s="20">
        <v>92</v>
      </c>
      <c r="D308" s="20">
        <v>87</v>
      </c>
      <c r="E308" s="20">
        <v>86</v>
      </c>
      <c r="F308" s="20">
        <v>85</v>
      </c>
      <c r="G308" s="20">
        <v>86</v>
      </c>
      <c r="H308" s="20">
        <v>87</v>
      </c>
      <c r="I308" s="20">
        <v>82</v>
      </c>
      <c r="J308" s="20">
        <v>81</v>
      </c>
      <c r="K308" s="20">
        <v>55</v>
      </c>
      <c r="L308" s="20">
        <v>0</v>
      </c>
      <c r="M308" s="20">
        <v>0</v>
      </c>
      <c r="N308" s="20">
        <v>0</v>
      </c>
      <c r="O308" s="20">
        <v>0</v>
      </c>
      <c r="P308" s="44">
        <f t="shared" si="4"/>
        <v>741</v>
      </c>
    </row>
    <row r="309" spans="1:16" x14ac:dyDescent="0.2">
      <c r="A309" s="44" t="s">
        <v>645</v>
      </c>
      <c r="B309" s="44" t="s">
        <v>649</v>
      </c>
      <c r="C309" s="20">
        <v>122</v>
      </c>
      <c r="D309" s="20">
        <v>112</v>
      </c>
      <c r="E309" s="20">
        <v>118</v>
      </c>
      <c r="F309" s="20">
        <v>71</v>
      </c>
      <c r="G309" s="20">
        <v>71</v>
      </c>
      <c r="H309" s="20">
        <v>72</v>
      </c>
      <c r="I309" s="20">
        <v>66</v>
      </c>
      <c r="J309" s="20">
        <v>62</v>
      </c>
      <c r="K309" s="20">
        <v>70</v>
      </c>
      <c r="L309" s="20">
        <v>0</v>
      </c>
      <c r="M309" s="20">
        <v>0</v>
      </c>
      <c r="N309" s="20">
        <v>0</v>
      </c>
      <c r="O309" s="20">
        <v>0</v>
      </c>
      <c r="P309" s="44">
        <f t="shared" si="4"/>
        <v>764</v>
      </c>
    </row>
    <row r="310" spans="1:16" x14ac:dyDescent="0.2">
      <c r="A310" s="44" t="s">
        <v>709</v>
      </c>
      <c r="B310" s="44" t="s">
        <v>710</v>
      </c>
      <c r="C310" s="20">
        <v>88</v>
      </c>
      <c r="D310" s="20">
        <v>87</v>
      </c>
      <c r="E310" s="20">
        <v>85</v>
      </c>
      <c r="F310" s="20">
        <v>84</v>
      </c>
      <c r="G310" s="20">
        <v>88</v>
      </c>
      <c r="H310" s="20">
        <v>84</v>
      </c>
      <c r="I310" s="20">
        <v>84</v>
      </c>
      <c r="J310" s="20">
        <v>56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44">
        <f t="shared" si="4"/>
        <v>656</v>
      </c>
    </row>
    <row r="311" spans="1:16" x14ac:dyDescent="0.2">
      <c r="A311" s="44" t="s">
        <v>711</v>
      </c>
      <c r="B311" s="44" t="s">
        <v>712</v>
      </c>
      <c r="C311" s="20">
        <v>92</v>
      </c>
      <c r="D311" s="20">
        <v>65</v>
      </c>
      <c r="E311" s="20">
        <v>59</v>
      </c>
      <c r="F311" s="20">
        <v>52</v>
      </c>
      <c r="G311" s="20">
        <v>53</v>
      </c>
      <c r="H311" s="20">
        <v>55</v>
      </c>
      <c r="I311" s="20">
        <v>50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44">
        <f t="shared" si="4"/>
        <v>426</v>
      </c>
    </row>
    <row r="312" spans="1:16" x14ac:dyDescent="0.2">
      <c r="A312" s="44" t="s">
        <v>713</v>
      </c>
      <c r="B312" s="44" t="s">
        <v>714</v>
      </c>
      <c r="C312" s="20">
        <v>60</v>
      </c>
      <c r="D312" s="20">
        <v>64</v>
      </c>
      <c r="E312" s="20">
        <v>44</v>
      </c>
      <c r="F312" s="20">
        <v>42</v>
      </c>
      <c r="G312" s="20">
        <v>43</v>
      </c>
      <c r="H312" s="20">
        <v>23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44">
        <f t="shared" si="4"/>
        <v>276</v>
      </c>
    </row>
    <row r="313" spans="1:16" x14ac:dyDescent="0.2">
      <c r="A313" s="44" t="s">
        <v>715</v>
      </c>
      <c r="B313" s="44" t="s">
        <v>716</v>
      </c>
      <c r="C313" s="20">
        <v>18</v>
      </c>
      <c r="D313" s="20">
        <v>18</v>
      </c>
      <c r="E313" s="20">
        <v>15</v>
      </c>
      <c r="F313" s="20">
        <v>14</v>
      </c>
      <c r="G313" s="20">
        <v>17</v>
      </c>
      <c r="H313" s="20">
        <v>12</v>
      </c>
      <c r="I313" s="20">
        <v>21</v>
      </c>
      <c r="J313" s="20">
        <v>16</v>
      </c>
      <c r="K313" s="20">
        <v>8</v>
      </c>
      <c r="L313" s="20">
        <v>0</v>
      </c>
      <c r="M313" s="20">
        <v>0</v>
      </c>
      <c r="N313" s="20">
        <v>0</v>
      </c>
      <c r="O313" s="20">
        <v>0</v>
      </c>
      <c r="P313" s="44">
        <f t="shared" si="4"/>
        <v>139</v>
      </c>
    </row>
    <row r="314" spans="1:16" x14ac:dyDescent="0.2">
      <c r="A314" s="44" t="s">
        <v>407</v>
      </c>
      <c r="B314" s="44" t="s">
        <v>408</v>
      </c>
      <c r="C314" s="20">
        <v>15</v>
      </c>
      <c r="D314" s="20">
        <v>23</v>
      </c>
      <c r="E314" s="20">
        <v>17</v>
      </c>
      <c r="F314" s="20">
        <v>20</v>
      </c>
      <c r="G314" s="20">
        <v>24</v>
      </c>
      <c r="H314" s="20">
        <v>24</v>
      </c>
      <c r="I314" s="20">
        <v>10</v>
      </c>
      <c r="J314" s="20">
        <v>16</v>
      </c>
      <c r="K314" s="20">
        <v>10</v>
      </c>
      <c r="L314" s="20">
        <v>0</v>
      </c>
      <c r="M314" s="20">
        <v>0</v>
      </c>
      <c r="N314" s="20">
        <v>0</v>
      </c>
      <c r="O314" s="20">
        <v>0</v>
      </c>
      <c r="P314" s="44">
        <f t="shared" si="4"/>
        <v>159</v>
      </c>
    </row>
    <row r="315" spans="1:16" x14ac:dyDescent="0.2">
      <c r="A315" s="44" t="s">
        <v>409</v>
      </c>
      <c r="B315" s="44" t="s">
        <v>410</v>
      </c>
      <c r="C315" s="20">
        <v>26</v>
      </c>
      <c r="D315" s="20">
        <v>31</v>
      </c>
      <c r="E315" s="20">
        <v>32</v>
      </c>
      <c r="F315" s="20">
        <v>40</v>
      </c>
      <c r="G315" s="20">
        <v>37</v>
      </c>
      <c r="H315" s="20">
        <v>36</v>
      </c>
      <c r="I315" s="20">
        <v>34</v>
      </c>
      <c r="J315" s="20">
        <v>33</v>
      </c>
      <c r="K315" s="20">
        <v>27</v>
      </c>
      <c r="L315" s="20">
        <v>0</v>
      </c>
      <c r="M315" s="20">
        <v>0</v>
      </c>
      <c r="N315" s="20">
        <v>0</v>
      </c>
      <c r="O315" s="20">
        <v>0</v>
      </c>
      <c r="P315" s="44">
        <f t="shared" ref="P315:P325" si="5">SUM(C315:O315)</f>
        <v>296</v>
      </c>
    </row>
    <row r="316" spans="1:16" x14ac:dyDescent="0.2">
      <c r="A316" s="44" t="s">
        <v>411</v>
      </c>
      <c r="B316" s="44" t="s">
        <v>412</v>
      </c>
      <c r="C316" s="20">
        <v>92</v>
      </c>
      <c r="D316" s="20">
        <v>90</v>
      </c>
      <c r="E316" s="20">
        <v>85</v>
      </c>
      <c r="F316" s="20">
        <v>75</v>
      </c>
      <c r="G316" s="20">
        <v>92</v>
      </c>
      <c r="H316" s="20">
        <v>91</v>
      </c>
      <c r="I316" s="20">
        <v>91</v>
      </c>
      <c r="J316" s="20">
        <v>88</v>
      </c>
      <c r="K316" s="20">
        <v>84</v>
      </c>
      <c r="L316" s="20">
        <v>78</v>
      </c>
      <c r="M316" s="20">
        <v>0</v>
      </c>
      <c r="N316" s="20">
        <v>0</v>
      </c>
      <c r="O316" s="20">
        <v>0</v>
      </c>
      <c r="P316" s="44">
        <f t="shared" si="5"/>
        <v>866</v>
      </c>
    </row>
    <row r="317" spans="1:16" x14ac:dyDescent="0.2">
      <c r="A317" s="44" t="s">
        <v>413</v>
      </c>
      <c r="B317" s="44" t="s">
        <v>588</v>
      </c>
      <c r="C317" s="20">
        <v>52</v>
      </c>
      <c r="D317" s="20">
        <v>26</v>
      </c>
      <c r="E317" s="20">
        <v>25</v>
      </c>
      <c r="F317" s="20">
        <v>8</v>
      </c>
      <c r="G317" s="20">
        <v>15</v>
      </c>
      <c r="H317" s="20">
        <v>13</v>
      </c>
      <c r="I317" s="20">
        <v>13</v>
      </c>
      <c r="J317" s="20">
        <v>11</v>
      </c>
      <c r="K317" s="20">
        <v>9</v>
      </c>
      <c r="L317" s="20">
        <v>0</v>
      </c>
      <c r="M317" s="20">
        <v>0</v>
      </c>
      <c r="N317" s="20">
        <v>0</v>
      </c>
      <c r="O317" s="20">
        <v>0</v>
      </c>
      <c r="P317" s="44">
        <f t="shared" si="5"/>
        <v>172</v>
      </c>
    </row>
    <row r="318" spans="1:16" x14ac:dyDescent="0.2">
      <c r="A318" s="44" t="s">
        <v>414</v>
      </c>
      <c r="B318" s="44" t="s">
        <v>415</v>
      </c>
      <c r="C318" s="20">
        <v>121</v>
      </c>
      <c r="D318" s="20">
        <v>121</v>
      </c>
      <c r="E318" s="20">
        <v>127</v>
      </c>
      <c r="F318" s="20">
        <v>122</v>
      </c>
      <c r="G318" s="20">
        <v>125</v>
      </c>
      <c r="H318" s="20">
        <v>125</v>
      </c>
      <c r="I318" s="20">
        <v>127</v>
      </c>
      <c r="J318" s="20">
        <v>93</v>
      </c>
      <c r="K318" s="20">
        <v>88</v>
      </c>
      <c r="L318" s="20">
        <v>0</v>
      </c>
      <c r="M318" s="20">
        <v>0</v>
      </c>
      <c r="N318" s="20">
        <v>0</v>
      </c>
      <c r="O318" s="20">
        <v>0</v>
      </c>
      <c r="P318" s="44">
        <f t="shared" si="5"/>
        <v>1049</v>
      </c>
    </row>
    <row r="319" spans="1:16" x14ac:dyDescent="0.2">
      <c r="A319" s="44" t="s">
        <v>416</v>
      </c>
      <c r="B319" s="44" t="s">
        <v>417</v>
      </c>
      <c r="C319" s="20">
        <v>71</v>
      </c>
      <c r="D319" s="20">
        <v>73</v>
      </c>
      <c r="E319" s="20">
        <v>75</v>
      </c>
      <c r="F319" s="20">
        <v>89</v>
      </c>
      <c r="G319" s="20">
        <v>77</v>
      </c>
      <c r="H319" s="20">
        <v>78</v>
      </c>
      <c r="I319" s="20">
        <v>84</v>
      </c>
      <c r="J319" s="20">
        <v>74</v>
      </c>
      <c r="K319" s="20">
        <v>81</v>
      </c>
      <c r="L319" s="20">
        <v>65</v>
      </c>
      <c r="M319" s="20">
        <v>53</v>
      </c>
      <c r="N319" s="20">
        <v>43</v>
      </c>
      <c r="O319" s="20">
        <v>39</v>
      </c>
      <c r="P319" s="44">
        <f t="shared" si="5"/>
        <v>902</v>
      </c>
    </row>
    <row r="320" spans="1:16" x14ac:dyDescent="0.2">
      <c r="A320" s="44" t="s">
        <v>717</v>
      </c>
      <c r="B320" s="44" t="s">
        <v>739</v>
      </c>
      <c r="C320" s="20">
        <v>42</v>
      </c>
      <c r="D320" s="20">
        <v>35</v>
      </c>
      <c r="E320" s="20">
        <v>36</v>
      </c>
      <c r="F320" s="20">
        <v>39</v>
      </c>
      <c r="G320" s="20">
        <v>33</v>
      </c>
      <c r="H320" s="20">
        <v>29</v>
      </c>
      <c r="I320" s="20" t="s">
        <v>735</v>
      </c>
      <c r="J320" s="20" t="s">
        <v>735</v>
      </c>
      <c r="K320" s="20" t="s">
        <v>735</v>
      </c>
      <c r="L320" s="20" t="s">
        <v>735</v>
      </c>
      <c r="M320" s="20" t="s">
        <v>735</v>
      </c>
      <c r="N320" s="20" t="s">
        <v>735</v>
      </c>
      <c r="O320" s="20" t="s">
        <v>735</v>
      </c>
      <c r="P320" s="44">
        <f t="shared" si="5"/>
        <v>214</v>
      </c>
    </row>
    <row r="321" spans="1:16" x14ac:dyDescent="0.2">
      <c r="A321" s="44" t="s">
        <v>719</v>
      </c>
      <c r="B321" s="44" t="s">
        <v>720</v>
      </c>
      <c r="C321" s="20">
        <v>40</v>
      </c>
      <c r="D321" s="20">
        <v>43</v>
      </c>
      <c r="E321" s="20">
        <v>40</v>
      </c>
      <c r="F321" s="20">
        <v>62</v>
      </c>
      <c r="G321" s="20">
        <v>52</v>
      </c>
      <c r="H321" s="20">
        <v>43</v>
      </c>
      <c r="I321" s="20"/>
      <c r="J321" s="20"/>
      <c r="K321" s="20"/>
      <c r="L321" s="20"/>
      <c r="M321" s="20"/>
      <c r="N321" s="20"/>
      <c r="O321" s="20"/>
      <c r="P321" s="44">
        <f t="shared" si="5"/>
        <v>280</v>
      </c>
    </row>
    <row r="322" spans="1:16" x14ac:dyDescent="0.2">
      <c r="A322" s="44" t="s">
        <v>611</v>
      </c>
      <c r="B322" s="44" t="s">
        <v>732</v>
      </c>
      <c r="C322" s="20" t="s">
        <v>733</v>
      </c>
      <c r="D322" s="20" t="s">
        <v>734</v>
      </c>
      <c r="E322" s="20" t="s">
        <v>734</v>
      </c>
      <c r="F322" s="20" t="s">
        <v>734</v>
      </c>
      <c r="G322" s="20" t="s">
        <v>734</v>
      </c>
      <c r="H322" s="20" t="s">
        <v>734</v>
      </c>
      <c r="I322" s="20">
        <v>16</v>
      </c>
      <c r="J322" s="20">
        <v>16</v>
      </c>
      <c r="K322" s="20">
        <v>27</v>
      </c>
      <c r="L322" s="20" t="s">
        <v>735</v>
      </c>
      <c r="M322" s="20" t="s">
        <v>735</v>
      </c>
      <c r="N322" s="20" t="s">
        <v>735</v>
      </c>
      <c r="O322" s="20" t="s">
        <v>735</v>
      </c>
      <c r="P322" s="44">
        <f t="shared" si="5"/>
        <v>59</v>
      </c>
    </row>
    <row r="323" spans="1:16" x14ac:dyDescent="0.2">
      <c r="A323" s="44" t="s">
        <v>721</v>
      </c>
      <c r="B323" s="44" t="s">
        <v>736</v>
      </c>
      <c r="C323" s="20">
        <v>17</v>
      </c>
      <c r="D323" s="20">
        <v>22</v>
      </c>
      <c r="E323" s="20">
        <v>20</v>
      </c>
      <c r="F323" s="20">
        <v>20</v>
      </c>
      <c r="G323" s="20">
        <v>14</v>
      </c>
      <c r="H323" s="20">
        <v>20</v>
      </c>
      <c r="I323" s="20">
        <v>29</v>
      </c>
      <c r="J323" s="20">
        <v>36</v>
      </c>
      <c r="K323" s="20">
        <v>37</v>
      </c>
      <c r="L323" s="20" t="s">
        <v>735</v>
      </c>
      <c r="M323" s="20" t="s">
        <v>735</v>
      </c>
      <c r="N323" s="20" t="s">
        <v>735</v>
      </c>
      <c r="O323" s="20" t="s">
        <v>735</v>
      </c>
      <c r="P323" s="44">
        <f t="shared" si="5"/>
        <v>215</v>
      </c>
    </row>
    <row r="324" spans="1:16" x14ac:dyDescent="0.2">
      <c r="A324" s="44" t="s">
        <v>632</v>
      </c>
      <c r="B324" s="44" t="s">
        <v>737</v>
      </c>
      <c r="C324" s="20">
        <v>30</v>
      </c>
      <c r="D324" s="20">
        <v>27</v>
      </c>
      <c r="E324" s="20">
        <v>15</v>
      </c>
      <c r="F324" s="20">
        <v>11</v>
      </c>
      <c r="G324" s="20">
        <v>15</v>
      </c>
      <c r="H324" s="20">
        <v>15</v>
      </c>
      <c r="I324" s="20" t="s">
        <v>735</v>
      </c>
      <c r="J324" s="20" t="s">
        <v>735</v>
      </c>
      <c r="K324" s="20" t="s">
        <v>735</v>
      </c>
      <c r="L324" s="20" t="s">
        <v>735</v>
      </c>
      <c r="M324" s="20" t="s">
        <v>735</v>
      </c>
      <c r="N324" s="20" t="s">
        <v>735</v>
      </c>
      <c r="O324" s="20" t="s">
        <v>735</v>
      </c>
      <c r="P324" s="44">
        <f t="shared" si="5"/>
        <v>113</v>
      </c>
    </row>
    <row r="325" spans="1:16" x14ac:dyDescent="0.2">
      <c r="A325" s="44" t="s">
        <v>723</v>
      </c>
      <c r="B325" s="44" t="s">
        <v>738</v>
      </c>
      <c r="C325" s="20">
        <v>66</v>
      </c>
      <c r="D325" s="20">
        <v>64</v>
      </c>
      <c r="E325" s="20">
        <v>78</v>
      </c>
      <c r="F325" s="20">
        <v>56</v>
      </c>
      <c r="G325" s="20">
        <v>43</v>
      </c>
      <c r="H325" s="20">
        <v>69</v>
      </c>
      <c r="I325" s="20" t="s">
        <v>735</v>
      </c>
      <c r="J325" s="20" t="s">
        <v>735</v>
      </c>
      <c r="K325" s="20" t="s">
        <v>735</v>
      </c>
      <c r="L325" s="20" t="s">
        <v>735</v>
      </c>
      <c r="M325" s="20" t="s">
        <v>735</v>
      </c>
      <c r="N325" s="20" t="s">
        <v>735</v>
      </c>
      <c r="O325" s="20" t="s">
        <v>735</v>
      </c>
      <c r="P325" s="44">
        <f t="shared" si="5"/>
        <v>376</v>
      </c>
    </row>
    <row r="326" spans="1:16" x14ac:dyDescent="0.2">
      <c r="A326" s="44"/>
      <c r="B326" s="44" t="s">
        <v>589</v>
      </c>
      <c r="C326" s="20">
        <f t="shared" ref="C326:P326" si="6">SUM(C125:C325)</f>
        <v>10771</v>
      </c>
      <c r="D326" s="20">
        <f t="shared" si="6"/>
        <v>10589</v>
      </c>
      <c r="E326" s="20">
        <f t="shared" si="6"/>
        <v>10448</v>
      </c>
      <c r="F326" s="20">
        <f t="shared" si="6"/>
        <v>10201</v>
      </c>
      <c r="G326" s="20">
        <f t="shared" si="6"/>
        <v>10179</v>
      </c>
      <c r="H326" s="20">
        <f t="shared" si="6"/>
        <v>10384</v>
      </c>
      <c r="I326" s="20">
        <f t="shared" si="6"/>
        <v>11330</v>
      </c>
      <c r="J326" s="20">
        <f t="shared" si="6"/>
        <v>10331</v>
      </c>
      <c r="K326" s="20">
        <f t="shared" si="6"/>
        <v>9620</v>
      </c>
      <c r="L326" s="20">
        <f t="shared" si="6"/>
        <v>6402</v>
      </c>
      <c r="M326" s="20">
        <f t="shared" si="6"/>
        <v>5447</v>
      </c>
      <c r="N326" s="20">
        <f t="shared" si="6"/>
        <v>4860</v>
      </c>
      <c r="O326" s="20">
        <f t="shared" si="6"/>
        <v>4222</v>
      </c>
      <c r="P326" s="44">
        <f t="shared" si="6"/>
        <v>114784</v>
      </c>
    </row>
  </sheetData>
  <mergeCells count="17">
    <mergeCell ref="N5:N6"/>
    <mergeCell ref="O5:O6"/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</mergeCells>
  <printOptions horizontalCentered="1"/>
  <pageMargins left="0.25" right="0.25" top="0.41" bottom="0.96" header="0.22" footer="0.2"/>
  <pageSetup scale="84" orientation="landscape" horizontalDpi="4294967293" r:id="rId1"/>
  <headerFooter alignWithMargins="0">
    <oddFooter>&amp;L&amp;"Arial,Italic"&amp;8School Business Services
School Allotments Section&amp;C &amp;R&amp;"Arial,Italic"&amp;8 3/6/2020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26"/>
  <sheetViews>
    <sheetView zoomScaleNormal="100" workbookViewId="0">
      <selection sqref="A1:P2"/>
    </sheetView>
  </sheetViews>
  <sheetFormatPr defaultRowHeight="12.75" x14ac:dyDescent="0.2"/>
  <cols>
    <col min="1" max="1" width="8.5703125" style="16" customWidth="1"/>
    <col min="2" max="2" width="18.140625" style="16" customWidth="1"/>
    <col min="14" max="15" width="8.5703125" customWidth="1"/>
    <col min="16" max="16" width="10.5703125" customWidth="1"/>
  </cols>
  <sheetData>
    <row r="1" spans="1:16" x14ac:dyDescent="0.2">
      <c r="A1" s="59" t="s">
        <v>741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">
      <c r="A5" s="60" t="s">
        <v>22</v>
      </c>
      <c r="B5" s="60" t="s">
        <v>418</v>
      </c>
      <c r="C5" s="61" t="s">
        <v>23</v>
      </c>
      <c r="D5" s="61" t="s">
        <v>24</v>
      </c>
      <c r="E5" s="61" t="s">
        <v>25</v>
      </c>
      <c r="F5" s="61" t="s">
        <v>26</v>
      </c>
      <c r="G5" s="61" t="s">
        <v>27</v>
      </c>
      <c r="H5" s="61" t="s">
        <v>28</v>
      </c>
      <c r="I5" s="61" t="s">
        <v>29</v>
      </c>
      <c r="J5" s="61" t="s">
        <v>30</v>
      </c>
      <c r="K5" s="61" t="s">
        <v>31</v>
      </c>
      <c r="L5" s="61" t="s">
        <v>32</v>
      </c>
      <c r="M5" s="61" t="s">
        <v>33</v>
      </c>
      <c r="N5" s="61" t="s">
        <v>34</v>
      </c>
      <c r="O5" s="61" t="s">
        <v>35</v>
      </c>
      <c r="P5" s="61" t="s">
        <v>21</v>
      </c>
    </row>
    <row r="6" spans="1:16" x14ac:dyDescent="0.2">
      <c r="A6" s="60"/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x14ac:dyDescent="0.2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5" x14ac:dyDescent="0.25">
      <c r="A8" s="24" t="s">
        <v>4</v>
      </c>
      <c r="B8" s="32" t="s">
        <v>421</v>
      </c>
      <c r="C8" s="33">
        <v>1742</v>
      </c>
      <c r="D8" s="33">
        <v>1769</v>
      </c>
      <c r="E8" s="33">
        <v>1779</v>
      </c>
      <c r="F8" s="33">
        <v>1723</v>
      </c>
      <c r="G8" s="33">
        <v>1712</v>
      </c>
      <c r="H8" s="33">
        <v>1741</v>
      </c>
      <c r="I8" s="33">
        <v>1798</v>
      </c>
      <c r="J8" s="33">
        <v>1930</v>
      </c>
      <c r="K8" s="33">
        <v>1841</v>
      </c>
      <c r="L8" s="33">
        <v>2012</v>
      </c>
      <c r="M8" s="33">
        <v>1778</v>
      </c>
      <c r="N8" s="33">
        <v>1670</v>
      </c>
      <c r="O8" s="33">
        <v>1551</v>
      </c>
      <c r="P8" s="34">
        <f t="shared" ref="P8:P71" si="0">SUM(C8:O8)</f>
        <v>23046</v>
      </c>
    </row>
    <row r="9" spans="1:16" ht="15" x14ac:dyDescent="0.25">
      <c r="A9" s="24" t="s">
        <v>36</v>
      </c>
      <c r="B9" s="32" t="s">
        <v>422</v>
      </c>
      <c r="C9" s="33">
        <v>317</v>
      </c>
      <c r="D9" s="33">
        <v>353</v>
      </c>
      <c r="E9" s="33">
        <v>369</v>
      </c>
      <c r="F9" s="33">
        <v>382</v>
      </c>
      <c r="G9" s="33">
        <v>322</v>
      </c>
      <c r="H9" s="33">
        <v>365</v>
      </c>
      <c r="I9" s="33">
        <v>364</v>
      </c>
      <c r="J9" s="33">
        <v>362</v>
      </c>
      <c r="K9" s="33">
        <v>391</v>
      </c>
      <c r="L9" s="33">
        <v>425</v>
      </c>
      <c r="M9" s="33">
        <v>388</v>
      </c>
      <c r="N9" s="33">
        <v>310</v>
      </c>
      <c r="O9" s="33">
        <v>319</v>
      </c>
      <c r="P9" s="34">
        <f t="shared" si="0"/>
        <v>4667</v>
      </c>
    </row>
    <row r="10" spans="1:16" ht="15" x14ac:dyDescent="0.25">
      <c r="A10" s="24" t="s">
        <v>37</v>
      </c>
      <c r="B10" s="32" t="s">
        <v>423</v>
      </c>
      <c r="C10" s="33">
        <v>115</v>
      </c>
      <c r="D10" s="33">
        <v>114</v>
      </c>
      <c r="E10" s="33">
        <v>101</v>
      </c>
      <c r="F10" s="33">
        <v>114</v>
      </c>
      <c r="G10" s="33">
        <v>100</v>
      </c>
      <c r="H10" s="33">
        <v>119</v>
      </c>
      <c r="I10" s="33">
        <v>93</v>
      </c>
      <c r="J10" s="33">
        <v>113</v>
      </c>
      <c r="K10" s="33">
        <v>117</v>
      </c>
      <c r="L10" s="33">
        <v>128</v>
      </c>
      <c r="M10" s="33">
        <v>101</v>
      </c>
      <c r="N10" s="33">
        <v>94</v>
      </c>
      <c r="O10" s="33">
        <v>101</v>
      </c>
      <c r="P10" s="34">
        <f t="shared" si="0"/>
        <v>1410</v>
      </c>
    </row>
    <row r="11" spans="1:16" ht="15" x14ac:dyDescent="0.25">
      <c r="A11" s="24" t="s">
        <v>38</v>
      </c>
      <c r="B11" s="32" t="s">
        <v>424</v>
      </c>
      <c r="C11" s="33">
        <v>216</v>
      </c>
      <c r="D11" s="33">
        <v>247</v>
      </c>
      <c r="E11" s="33">
        <v>243</v>
      </c>
      <c r="F11" s="33">
        <v>231</v>
      </c>
      <c r="G11" s="33">
        <v>226</v>
      </c>
      <c r="H11" s="33">
        <v>238</v>
      </c>
      <c r="I11" s="33">
        <v>256</v>
      </c>
      <c r="J11" s="33">
        <v>263</v>
      </c>
      <c r="K11" s="33">
        <v>227</v>
      </c>
      <c r="L11" s="33">
        <v>273</v>
      </c>
      <c r="M11" s="33">
        <v>221</v>
      </c>
      <c r="N11" s="33">
        <v>199</v>
      </c>
      <c r="O11" s="33">
        <v>229</v>
      </c>
      <c r="P11" s="34">
        <f t="shared" si="0"/>
        <v>3069</v>
      </c>
    </row>
    <row r="12" spans="1:16" ht="15" x14ac:dyDescent="0.25">
      <c r="A12" s="24" t="s">
        <v>39</v>
      </c>
      <c r="B12" s="32" t="s">
        <v>425</v>
      </c>
      <c r="C12" s="33">
        <v>189</v>
      </c>
      <c r="D12" s="33">
        <v>200</v>
      </c>
      <c r="E12" s="33">
        <v>209</v>
      </c>
      <c r="F12" s="33">
        <v>214</v>
      </c>
      <c r="G12" s="33">
        <v>191</v>
      </c>
      <c r="H12" s="33">
        <v>236</v>
      </c>
      <c r="I12" s="33">
        <v>224</v>
      </c>
      <c r="J12" s="33">
        <v>249</v>
      </c>
      <c r="K12" s="33">
        <v>277</v>
      </c>
      <c r="L12" s="33">
        <v>262</v>
      </c>
      <c r="M12" s="33">
        <v>236</v>
      </c>
      <c r="N12" s="33">
        <v>206</v>
      </c>
      <c r="O12" s="33">
        <v>213</v>
      </c>
      <c r="P12" s="34">
        <f t="shared" si="0"/>
        <v>2906</v>
      </c>
    </row>
    <row r="13" spans="1:16" ht="15" x14ac:dyDescent="0.25">
      <c r="A13" s="24" t="s">
        <v>40</v>
      </c>
      <c r="B13" s="32" t="s">
        <v>426</v>
      </c>
      <c r="C13" s="33">
        <v>116</v>
      </c>
      <c r="D13" s="33">
        <v>128</v>
      </c>
      <c r="E13" s="33">
        <v>142</v>
      </c>
      <c r="F13" s="33">
        <v>143</v>
      </c>
      <c r="G13" s="33">
        <v>145</v>
      </c>
      <c r="H13" s="33">
        <v>145</v>
      </c>
      <c r="I13" s="33">
        <v>157</v>
      </c>
      <c r="J13" s="33">
        <v>167</v>
      </c>
      <c r="K13" s="33">
        <v>154</v>
      </c>
      <c r="L13" s="33">
        <v>161</v>
      </c>
      <c r="M13" s="33">
        <v>138</v>
      </c>
      <c r="N13" s="33">
        <v>138</v>
      </c>
      <c r="O13" s="33">
        <v>135</v>
      </c>
      <c r="P13" s="34">
        <f t="shared" si="0"/>
        <v>1869</v>
      </c>
    </row>
    <row r="14" spans="1:16" ht="15" x14ac:dyDescent="0.25">
      <c r="A14" s="24" t="s">
        <v>41</v>
      </c>
      <c r="B14" s="32" t="s">
        <v>427</v>
      </c>
      <c r="C14" s="33">
        <v>406</v>
      </c>
      <c r="D14" s="33">
        <v>447</v>
      </c>
      <c r="E14" s="33">
        <v>445</v>
      </c>
      <c r="F14" s="33">
        <v>445</v>
      </c>
      <c r="G14" s="33">
        <v>482</v>
      </c>
      <c r="H14" s="33">
        <v>488</v>
      </c>
      <c r="I14" s="33">
        <v>513</v>
      </c>
      <c r="J14" s="33">
        <v>482</v>
      </c>
      <c r="K14" s="33">
        <v>525</v>
      </c>
      <c r="L14" s="33">
        <v>563</v>
      </c>
      <c r="M14" s="33">
        <v>516</v>
      </c>
      <c r="N14" s="33">
        <v>463</v>
      </c>
      <c r="O14" s="33">
        <v>463</v>
      </c>
      <c r="P14" s="34">
        <f t="shared" si="0"/>
        <v>6238</v>
      </c>
    </row>
    <row r="15" spans="1:16" ht="15" x14ac:dyDescent="0.25">
      <c r="A15" s="24" t="s">
        <v>42</v>
      </c>
      <c r="B15" s="32" t="s">
        <v>428</v>
      </c>
      <c r="C15" s="33">
        <v>108</v>
      </c>
      <c r="D15" s="33">
        <v>154</v>
      </c>
      <c r="E15" s="33">
        <v>128</v>
      </c>
      <c r="F15" s="33">
        <v>137</v>
      </c>
      <c r="G15" s="33">
        <v>151</v>
      </c>
      <c r="H15" s="33">
        <v>141</v>
      </c>
      <c r="I15" s="33">
        <v>173</v>
      </c>
      <c r="J15" s="33">
        <v>152</v>
      </c>
      <c r="K15" s="33">
        <v>156</v>
      </c>
      <c r="L15" s="33">
        <v>186</v>
      </c>
      <c r="M15" s="33">
        <v>130</v>
      </c>
      <c r="N15" s="33">
        <v>146</v>
      </c>
      <c r="O15" s="33">
        <v>128</v>
      </c>
      <c r="P15" s="34">
        <f t="shared" si="0"/>
        <v>1890</v>
      </c>
    </row>
    <row r="16" spans="1:16" ht="15" x14ac:dyDescent="0.25">
      <c r="A16" s="24" t="s">
        <v>43</v>
      </c>
      <c r="B16" s="32" t="s">
        <v>429</v>
      </c>
      <c r="C16" s="33">
        <v>269</v>
      </c>
      <c r="D16" s="33">
        <v>289</v>
      </c>
      <c r="E16" s="33">
        <v>290</v>
      </c>
      <c r="F16" s="33">
        <v>266</v>
      </c>
      <c r="G16" s="33">
        <v>266</v>
      </c>
      <c r="H16" s="33">
        <v>307</v>
      </c>
      <c r="I16" s="33">
        <v>307</v>
      </c>
      <c r="J16" s="33">
        <v>305</v>
      </c>
      <c r="K16" s="33">
        <v>368</v>
      </c>
      <c r="L16" s="33">
        <v>377</v>
      </c>
      <c r="M16" s="33">
        <v>363</v>
      </c>
      <c r="N16" s="33">
        <v>330</v>
      </c>
      <c r="O16" s="33">
        <v>289</v>
      </c>
      <c r="P16" s="34">
        <f t="shared" si="0"/>
        <v>4026</v>
      </c>
    </row>
    <row r="17" spans="1:16" ht="15" x14ac:dyDescent="0.25">
      <c r="A17" s="24" t="s">
        <v>44</v>
      </c>
      <c r="B17" s="32" t="s">
        <v>430</v>
      </c>
      <c r="C17" s="33">
        <v>970</v>
      </c>
      <c r="D17" s="33">
        <v>893</v>
      </c>
      <c r="E17" s="33">
        <v>893</v>
      </c>
      <c r="F17" s="33">
        <v>905</v>
      </c>
      <c r="G17" s="33">
        <v>918</v>
      </c>
      <c r="H17" s="33">
        <v>943</v>
      </c>
      <c r="I17" s="33">
        <v>988</v>
      </c>
      <c r="J17" s="33">
        <v>1078</v>
      </c>
      <c r="K17" s="33">
        <v>1082</v>
      </c>
      <c r="L17" s="33">
        <v>1235</v>
      </c>
      <c r="M17" s="33">
        <v>1091</v>
      </c>
      <c r="N17" s="33">
        <v>890</v>
      </c>
      <c r="O17" s="33">
        <v>965</v>
      </c>
      <c r="P17" s="34">
        <f t="shared" si="0"/>
        <v>12851</v>
      </c>
    </row>
    <row r="18" spans="1:16" ht="15" x14ac:dyDescent="0.25">
      <c r="A18" s="24" t="s">
        <v>45</v>
      </c>
      <c r="B18" s="32" t="s">
        <v>431</v>
      </c>
      <c r="C18" s="33">
        <v>1848</v>
      </c>
      <c r="D18" s="33">
        <v>1884</v>
      </c>
      <c r="E18" s="33">
        <v>1751</v>
      </c>
      <c r="F18" s="33">
        <v>1795</v>
      </c>
      <c r="G18" s="33">
        <v>1776</v>
      </c>
      <c r="H18" s="33">
        <v>1756</v>
      </c>
      <c r="I18" s="33">
        <v>1710</v>
      </c>
      <c r="J18" s="33">
        <v>1858</v>
      </c>
      <c r="K18" s="33">
        <v>1872</v>
      </c>
      <c r="L18" s="33">
        <v>2049</v>
      </c>
      <c r="M18" s="33">
        <v>1943</v>
      </c>
      <c r="N18" s="33">
        <v>1731</v>
      </c>
      <c r="O18" s="33">
        <v>1735</v>
      </c>
      <c r="P18" s="34">
        <f t="shared" si="0"/>
        <v>23708</v>
      </c>
    </row>
    <row r="19" spans="1:16" ht="15" x14ac:dyDescent="0.25">
      <c r="A19" s="24" t="s">
        <v>46</v>
      </c>
      <c r="B19" s="32" t="s">
        <v>432</v>
      </c>
      <c r="C19" s="33">
        <v>340</v>
      </c>
      <c r="D19" s="33">
        <v>329</v>
      </c>
      <c r="E19" s="33">
        <v>317</v>
      </c>
      <c r="F19" s="33">
        <v>351</v>
      </c>
      <c r="G19" s="33">
        <v>340</v>
      </c>
      <c r="H19" s="33">
        <v>310</v>
      </c>
      <c r="I19" s="33">
        <v>306</v>
      </c>
      <c r="J19" s="33">
        <v>273</v>
      </c>
      <c r="K19" s="33">
        <v>287</v>
      </c>
      <c r="L19" s="33">
        <v>466</v>
      </c>
      <c r="M19" s="33">
        <v>378</v>
      </c>
      <c r="N19" s="33">
        <v>323</v>
      </c>
      <c r="O19" s="33">
        <v>311</v>
      </c>
      <c r="P19" s="34">
        <f t="shared" si="0"/>
        <v>4331</v>
      </c>
    </row>
    <row r="20" spans="1:16" ht="15" x14ac:dyDescent="0.25">
      <c r="A20" s="24" t="s">
        <v>47</v>
      </c>
      <c r="B20" s="32" t="s">
        <v>433</v>
      </c>
      <c r="C20" s="33">
        <v>813</v>
      </c>
      <c r="D20" s="33">
        <v>861</v>
      </c>
      <c r="E20" s="33">
        <v>863</v>
      </c>
      <c r="F20" s="33">
        <v>868</v>
      </c>
      <c r="G20" s="33">
        <v>861</v>
      </c>
      <c r="H20" s="33">
        <v>883</v>
      </c>
      <c r="I20" s="33">
        <v>949</v>
      </c>
      <c r="J20" s="33">
        <v>1042</v>
      </c>
      <c r="K20" s="33">
        <v>976</v>
      </c>
      <c r="L20" s="33">
        <v>1038</v>
      </c>
      <c r="M20" s="33">
        <v>998</v>
      </c>
      <c r="N20" s="33">
        <v>834</v>
      </c>
      <c r="O20" s="33">
        <v>896</v>
      </c>
      <c r="P20" s="34">
        <f t="shared" si="0"/>
        <v>11882</v>
      </c>
    </row>
    <row r="21" spans="1:16" ht="15" x14ac:dyDescent="0.25">
      <c r="A21" s="24" t="s">
        <v>48</v>
      </c>
      <c r="B21" s="32" t="s">
        <v>434</v>
      </c>
      <c r="C21" s="33">
        <v>2430</v>
      </c>
      <c r="D21" s="33">
        <v>2438</v>
      </c>
      <c r="E21" s="33">
        <v>2518</v>
      </c>
      <c r="F21" s="33">
        <v>2492</v>
      </c>
      <c r="G21" s="33">
        <v>2459</v>
      </c>
      <c r="H21" s="33">
        <v>2600</v>
      </c>
      <c r="I21" s="33">
        <v>2877</v>
      </c>
      <c r="J21" s="33">
        <v>2875</v>
      </c>
      <c r="K21" s="33">
        <v>2886</v>
      </c>
      <c r="L21" s="33">
        <v>2997</v>
      </c>
      <c r="M21" s="33">
        <v>2851</v>
      </c>
      <c r="N21" s="33">
        <v>2498</v>
      </c>
      <c r="O21" s="33">
        <v>2537</v>
      </c>
      <c r="P21" s="34">
        <f t="shared" si="0"/>
        <v>34458</v>
      </c>
    </row>
    <row r="22" spans="1:16" ht="15" x14ac:dyDescent="0.25">
      <c r="A22" s="24" t="s">
        <v>49</v>
      </c>
      <c r="B22" s="32" t="s">
        <v>435</v>
      </c>
      <c r="C22" s="33">
        <v>442</v>
      </c>
      <c r="D22" s="33">
        <v>430</v>
      </c>
      <c r="E22" s="33">
        <v>378</v>
      </c>
      <c r="F22" s="33">
        <v>385</v>
      </c>
      <c r="G22" s="33">
        <v>411</v>
      </c>
      <c r="H22" s="33">
        <v>410</v>
      </c>
      <c r="I22" s="33">
        <v>446</v>
      </c>
      <c r="J22" s="33">
        <v>436</v>
      </c>
      <c r="K22" s="33">
        <v>462</v>
      </c>
      <c r="L22" s="33">
        <v>457</v>
      </c>
      <c r="M22" s="33">
        <v>451</v>
      </c>
      <c r="N22" s="33">
        <v>347</v>
      </c>
      <c r="O22" s="33">
        <v>363</v>
      </c>
      <c r="P22" s="34">
        <f t="shared" si="0"/>
        <v>5418</v>
      </c>
    </row>
    <row r="23" spans="1:16" ht="15" x14ac:dyDescent="0.25">
      <c r="A23" s="24" t="s">
        <v>50</v>
      </c>
      <c r="B23" s="32" t="s">
        <v>436</v>
      </c>
      <c r="C23" s="33">
        <v>740</v>
      </c>
      <c r="D23" s="33">
        <v>829</v>
      </c>
      <c r="E23" s="33">
        <v>816</v>
      </c>
      <c r="F23" s="33">
        <v>807</v>
      </c>
      <c r="G23" s="33">
        <v>795</v>
      </c>
      <c r="H23" s="33">
        <v>822</v>
      </c>
      <c r="I23" s="33">
        <v>841</v>
      </c>
      <c r="J23" s="33">
        <v>902</v>
      </c>
      <c r="K23" s="33">
        <v>965</v>
      </c>
      <c r="L23" s="33">
        <v>952</v>
      </c>
      <c r="M23" s="33">
        <v>890</v>
      </c>
      <c r="N23" s="33">
        <v>843</v>
      </c>
      <c r="O23" s="33">
        <v>916</v>
      </c>
      <c r="P23" s="34">
        <f t="shared" si="0"/>
        <v>11118</v>
      </c>
    </row>
    <row r="24" spans="1:16" ht="15" x14ac:dyDescent="0.25">
      <c r="A24" s="24" t="s">
        <v>51</v>
      </c>
      <c r="B24" s="32" t="s">
        <v>437</v>
      </c>
      <c r="C24" s="33">
        <v>140</v>
      </c>
      <c r="D24" s="33">
        <v>145</v>
      </c>
      <c r="E24" s="33">
        <v>155</v>
      </c>
      <c r="F24" s="33">
        <v>135</v>
      </c>
      <c r="G24" s="33">
        <v>119</v>
      </c>
      <c r="H24" s="33">
        <v>143</v>
      </c>
      <c r="I24" s="33">
        <v>114</v>
      </c>
      <c r="J24" s="33">
        <v>142</v>
      </c>
      <c r="K24" s="33">
        <v>158</v>
      </c>
      <c r="L24" s="33">
        <v>206</v>
      </c>
      <c r="M24" s="33">
        <v>146</v>
      </c>
      <c r="N24" s="33">
        <v>150</v>
      </c>
      <c r="O24" s="33">
        <v>135</v>
      </c>
      <c r="P24" s="34">
        <f t="shared" si="0"/>
        <v>1888</v>
      </c>
    </row>
    <row r="25" spans="1:16" ht="15" x14ac:dyDescent="0.25">
      <c r="A25" s="24" t="s">
        <v>52</v>
      </c>
      <c r="B25" s="32" t="s">
        <v>438</v>
      </c>
      <c r="C25" s="33">
        <v>531</v>
      </c>
      <c r="D25" s="33">
        <v>561</v>
      </c>
      <c r="E25" s="33">
        <v>572</v>
      </c>
      <c r="F25" s="33">
        <v>619</v>
      </c>
      <c r="G25" s="33">
        <v>597</v>
      </c>
      <c r="H25" s="33">
        <v>615</v>
      </c>
      <c r="I25" s="33">
        <v>629</v>
      </c>
      <c r="J25" s="33">
        <v>676</v>
      </c>
      <c r="K25" s="33">
        <v>704</v>
      </c>
      <c r="L25" s="33">
        <v>721</v>
      </c>
      <c r="M25" s="33">
        <v>722</v>
      </c>
      <c r="N25" s="33">
        <v>588</v>
      </c>
      <c r="O25" s="33">
        <v>541</v>
      </c>
      <c r="P25" s="34">
        <f t="shared" si="0"/>
        <v>8076</v>
      </c>
    </row>
    <row r="26" spans="1:16" ht="15" x14ac:dyDescent="0.25">
      <c r="A26" s="24" t="s">
        <v>53</v>
      </c>
      <c r="B26" s="32" t="s">
        <v>439</v>
      </c>
      <c r="C26" s="33">
        <v>177</v>
      </c>
      <c r="D26" s="33">
        <v>189</v>
      </c>
      <c r="E26" s="33">
        <v>179</v>
      </c>
      <c r="F26" s="33">
        <v>155</v>
      </c>
      <c r="G26" s="33">
        <v>149</v>
      </c>
      <c r="H26" s="33">
        <v>182</v>
      </c>
      <c r="I26" s="33">
        <v>188</v>
      </c>
      <c r="J26" s="33">
        <v>183</v>
      </c>
      <c r="K26" s="33">
        <v>187</v>
      </c>
      <c r="L26" s="33">
        <v>179</v>
      </c>
      <c r="M26" s="33">
        <v>174</v>
      </c>
      <c r="N26" s="33">
        <v>148</v>
      </c>
      <c r="O26" s="33">
        <v>175</v>
      </c>
      <c r="P26" s="34">
        <f t="shared" si="0"/>
        <v>2265</v>
      </c>
    </row>
    <row r="27" spans="1:16" ht="15" x14ac:dyDescent="0.25">
      <c r="A27" s="24" t="s">
        <v>54</v>
      </c>
      <c r="B27" s="32" t="s">
        <v>440</v>
      </c>
      <c r="C27" s="33">
        <v>1107</v>
      </c>
      <c r="D27" s="33">
        <v>1172</v>
      </c>
      <c r="E27" s="33">
        <v>1107</v>
      </c>
      <c r="F27" s="33">
        <v>1213</v>
      </c>
      <c r="G27" s="33">
        <v>1176</v>
      </c>
      <c r="H27" s="33">
        <v>1137</v>
      </c>
      <c r="I27" s="33">
        <v>1252</v>
      </c>
      <c r="J27" s="33">
        <v>1276</v>
      </c>
      <c r="K27" s="33">
        <v>1325</v>
      </c>
      <c r="L27" s="33">
        <v>1399</v>
      </c>
      <c r="M27" s="33">
        <v>1315</v>
      </c>
      <c r="N27" s="33">
        <v>1112</v>
      </c>
      <c r="O27" s="33">
        <v>1150</v>
      </c>
      <c r="P27" s="34">
        <f t="shared" si="0"/>
        <v>15741</v>
      </c>
    </row>
    <row r="28" spans="1:16" ht="15" x14ac:dyDescent="0.25">
      <c r="A28" s="24" t="s">
        <v>55</v>
      </c>
      <c r="B28" s="32" t="s">
        <v>441</v>
      </c>
      <c r="C28" s="33">
        <v>309</v>
      </c>
      <c r="D28" s="33">
        <v>335</v>
      </c>
      <c r="E28" s="33">
        <v>310</v>
      </c>
      <c r="F28" s="33">
        <v>306</v>
      </c>
      <c r="G28" s="33">
        <v>299</v>
      </c>
      <c r="H28" s="33">
        <v>319</v>
      </c>
      <c r="I28" s="33">
        <v>318</v>
      </c>
      <c r="J28" s="33">
        <v>328</v>
      </c>
      <c r="K28" s="33">
        <v>341</v>
      </c>
      <c r="L28" s="33">
        <v>357</v>
      </c>
      <c r="M28" s="33">
        <v>338</v>
      </c>
      <c r="N28" s="33">
        <v>263</v>
      </c>
      <c r="O28" s="33">
        <v>257</v>
      </c>
      <c r="P28" s="34">
        <f t="shared" si="0"/>
        <v>4080</v>
      </c>
    </row>
    <row r="29" spans="1:16" ht="15" x14ac:dyDescent="0.25">
      <c r="A29" s="24" t="s">
        <v>56</v>
      </c>
      <c r="B29" s="32" t="s">
        <v>442</v>
      </c>
      <c r="C29" s="33">
        <v>200</v>
      </c>
      <c r="D29" s="33">
        <v>217</v>
      </c>
      <c r="E29" s="33">
        <v>195</v>
      </c>
      <c r="F29" s="33">
        <v>221</v>
      </c>
      <c r="G29" s="33">
        <v>212</v>
      </c>
      <c r="H29" s="33">
        <v>198</v>
      </c>
      <c r="I29" s="33">
        <v>234</v>
      </c>
      <c r="J29" s="33">
        <v>243</v>
      </c>
      <c r="K29" s="33">
        <v>244</v>
      </c>
      <c r="L29" s="33">
        <v>252</v>
      </c>
      <c r="M29" s="33">
        <v>249</v>
      </c>
      <c r="N29" s="33">
        <v>212</v>
      </c>
      <c r="O29" s="33">
        <v>238</v>
      </c>
      <c r="P29" s="34">
        <f t="shared" si="0"/>
        <v>2915</v>
      </c>
    </row>
    <row r="30" spans="1:16" ht="15" x14ac:dyDescent="0.25">
      <c r="A30" s="24" t="s">
        <v>57</v>
      </c>
      <c r="B30" s="32" t="s">
        <v>443</v>
      </c>
      <c r="C30" s="33">
        <v>662</v>
      </c>
      <c r="D30" s="33">
        <v>677</v>
      </c>
      <c r="E30" s="33">
        <v>652</v>
      </c>
      <c r="F30" s="33">
        <v>649</v>
      </c>
      <c r="G30" s="33">
        <v>658</v>
      </c>
      <c r="H30" s="33">
        <v>655</v>
      </c>
      <c r="I30" s="33">
        <v>712</v>
      </c>
      <c r="J30" s="33">
        <v>761</v>
      </c>
      <c r="K30" s="33">
        <v>747</v>
      </c>
      <c r="L30" s="33">
        <v>846</v>
      </c>
      <c r="M30" s="33">
        <v>792</v>
      </c>
      <c r="N30" s="33">
        <v>642</v>
      </c>
      <c r="O30" s="33">
        <v>618</v>
      </c>
      <c r="P30" s="34">
        <f t="shared" si="0"/>
        <v>9071</v>
      </c>
    </row>
    <row r="31" spans="1:16" ht="15" x14ac:dyDescent="0.25">
      <c r="A31" s="24" t="s">
        <v>58</v>
      </c>
      <c r="B31" s="32" t="s">
        <v>444</v>
      </c>
      <c r="C31" s="33">
        <v>181</v>
      </c>
      <c r="D31" s="33">
        <v>218</v>
      </c>
      <c r="E31" s="33">
        <v>182</v>
      </c>
      <c r="F31" s="33">
        <v>214</v>
      </c>
      <c r="G31" s="33">
        <v>197</v>
      </c>
      <c r="H31" s="33">
        <v>229</v>
      </c>
      <c r="I31" s="33">
        <v>226</v>
      </c>
      <c r="J31" s="33">
        <v>271</v>
      </c>
      <c r="K31" s="33">
        <v>247</v>
      </c>
      <c r="L31" s="33">
        <v>306</v>
      </c>
      <c r="M31" s="33">
        <v>261</v>
      </c>
      <c r="N31" s="33">
        <v>230</v>
      </c>
      <c r="O31" s="33">
        <v>262</v>
      </c>
      <c r="P31" s="34">
        <f t="shared" si="0"/>
        <v>3024</v>
      </c>
    </row>
    <row r="32" spans="1:16" ht="15" x14ac:dyDescent="0.25">
      <c r="A32" s="24" t="s">
        <v>59</v>
      </c>
      <c r="B32" s="32" t="s">
        <v>445</v>
      </c>
      <c r="C32" s="33">
        <v>144</v>
      </c>
      <c r="D32" s="33">
        <v>135</v>
      </c>
      <c r="E32" s="33">
        <v>151</v>
      </c>
      <c r="F32" s="33">
        <v>113</v>
      </c>
      <c r="G32" s="33">
        <v>146</v>
      </c>
      <c r="H32" s="33">
        <v>143</v>
      </c>
      <c r="I32" s="33">
        <v>141</v>
      </c>
      <c r="J32" s="33">
        <v>151</v>
      </c>
      <c r="K32" s="33">
        <v>154</v>
      </c>
      <c r="L32" s="33">
        <v>168</v>
      </c>
      <c r="M32" s="33">
        <v>126</v>
      </c>
      <c r="N32" s="33">
        <v>137</v>
      </c>
      <c r="O32" s="33">
        <v>131</v>
      </c>
      <c r="P32" s="34">
        <f t="shared" si="0"/>
        <v>1840</v>
      </c>
    </row>
    <row r="33" spans="1:16" ht="15" x14ac:dyDescent="0.25">
      <c r="A33" s="24" t="s">
        <v>60</v>
      </c>
      <c r="B33" s="32" t="s">
        <v>446</v>
      </c>
      <c r="C33" s="33">
        <v>80</v>
      </c>
      <c r="D33" s="33">
        <v>89</v>
      </c>
      <c r="E33" s="33">
        <v>116</v>
      </c>
      <c r="F33" s="33">
        <v>93</v>
      </c>
      <c r="G33" s="33">
        <v>85</v>
      </c>
      <c r="H33" s="33">
        <v>90</v>
      </c>
      <c r="I33" s="33">
        <v>97</v>
      </c>
      <c r="J33" s="33">
        <v>120</v>
      </c>
      <c r="K33" s="33">
        <v>96</v>
      </c>
      <c r="L33" s="33">
        <v>116</v>
      </c>
      <c r="M33" s="33">
        <v>108</v>
      </c>
      <c r="N33" s="33">
        <v>84</v>
      </c>
      <c r="O33" s="33">
        <v>92</v>
      </c>
      <c r="P33" s="34">
        <f t="shared" si="0"/>
        <v>1266</v>
      </c>
    </row>
    <row r="34" spans="1:16" ht="15" x14ac:dyDescent="0.25">
      <c r="A34" s="24" t="s">
        <v>61</v>
      </c>
      <c r="B34" s="32" t="s">
        <v>447</v>
      </c>
      <c r="C34" s="33">
        <v>924</v>
      </c>
      <c r="D34" s="33">
        <v>1018</v>
      </c>
      <c r="E34" s="33">
        <v>1007</v>
      </c>
      <c r="F34" s="33">
        <v>1099</v>
      </c>
      <c r="G34" s="33">
        <v>1040</v>
      </c>
      <c r="H34" s="33">
        <v>1109</v>
      </c>
      <c r="I34" s="33">
        <v>1161</v>
      </c>
      <c r="J34" s="33">
        <v>1154</v>
      </c>
      <c r="K34" s="33">
        <v>1166</v>
      </c>
      <c r="L34" s="33">
        <v>1201</v>
      </c>
      <c r="M34" s="33">
        <v>1190</v>
      </c>
      <c r="N34" s="33">
        <v>969</v>
      </c>
      <c r="O34" s="33">
        <v>991</v>
      </c>
      <c r="P34" s="34">
        <f t="shared" si="0"/>
        <v>14029</v>
      </c>
    </row>
    <row r="35" spans="1:16" ht="15" x14ac:dyDescent="0.25">
      <c r="A35" s="24" t="s">
        <v>62</v>
      </c>
      <c r="B35" s="32" t="s">
        <v>448</v>
      </c>
      <c r="C35" s="33">
        <v>345</v>
      </c>
      <c r="D35" s="33">
        <v>414</v>
      </c>
      <c r="E35" s="33">
        <v>370</v>
      </c>
      <c r="F35" s="33">
        <v>379</v>
      </c>
      <c r="G35" s="33">
        <v>369</v>
      </c>
      <c r="H35" s="33">
        <v>389</v>
      </c>
      <c r="I35" s="33">
        <v>414</v>
      </c>
      <c r="J35" s="33">
        <v>391</v>
      </c>
      <c r="K35" s="33">
        <v>425</v>
      </c>
      <c r="L35" s="33">
        <v>502</v>
      </c>
      <c r="M35" s="33">
        <v>480</v>
      </c>
      <c r="N35" s="33">
        <v>409</v>
      </c>
      <c r="O35" s="33">
        <v>454</v>
      </c>
      <c r="P35" s="34">
        <f t="shared" si="0"/>
        <v>5341</v>
      </c>
    </row>
    <row r="36" spans="1:16" ht="15" x14ac:dyDescent="0.25">
      <c r="A36" s="24" t="s">
        <v>63</v>
      </c>
      <c r="B36" s="32" t="s">
        <v>449</v>
      </c>
      <c r="C36" s="33">
        <v>140</v>
      </c>
      <c r="D36" s="33">
        <v>156</v>
      </c>
      <c r="E36" s="33">
        <v>156</v>
      </c>
      <c r="F36" s="33">
        <v>161</v>
      </c>
      <c r="G36" s="33">
        <v>142</v>
      </c>
      <c r="H36" s="33">
        <v>173</v>
      </c>
      <c r="I36" s="33">
        <v>178</v>
      </c>
      <c r="J36" s="33">
        <v>175</v>
      </c>
      <c r="K36" s="33">
        <v>186</v>
      </c>
      <c r="L36" s="33">
        <v>165</v>
      </c>
      <c r="M36" s="33">
        <v>187</v>
      </c>
      <c r="N36" s="33">
        <v>188</v>
      </c>
      <c r="O36" s="33">
        <v>133</v>
      </c>
      <c r="P36" s="34">
        <f t="shared" si="0"/>
        <v>2140</v>
      </c>
    </row>
    <row r="37" spans="1:16" ht="15" x14ac:dyDescent="0.25">
      <c r="A37" s="24" t="s">
        <v>64</v>
      </c>
      <c r="B37" s="32" t="s">
        <v>450</v>
      </c>
      <c r="C37" s="33">
        <v>1017</v>
      </c>
      <c r="D37" s="33">
        <v>1040</v>
      </c>
      <c r="E37" s="33">
        <v>979</v>
      </c>
      <c r="F37" s="33">
        <v>1003</v>
      </c>
      <c r="G37" s="33">
        <v>973</v>
      </c>
      <c r="H37" s="33">
        <v>1052</v>
      </c>
      <c r="I37" s="33">
        <v>1023</v>
      </c>
      <c r="J37" s="33">
        <v>1019</v>
      </c>
      <c r="K37" s="33">
        <v>1078</v>
      </c>
      <c r="L37" s="33">
        <v>1155</v>
      </c>
      <c r="M37" s="33">
        <v>1031</v>
      </c>
      <c r="N37" s="33">
        <v>857</v>
      </c>
      <c r="O37" s="33">
        <v>971</v>
      </c>
      <c r="P37" s="34">
        <f t="shared" si="0"/>
        <v>13198</v>
      </c>
    </row>
    <row r="38" spans="1:16" ht="15" x14ac:dyDescent="0.25">
      <c r="A38" s="24" t="s">
        <v>65</v>
      </c>
      <c r="B38" s="32" t="s">
        <v>451</v>
      </c>
      <c r="C38" s="33">
        <v>4063</v>
      </c>
      <c r="D38" s="33">
        <v>4018</v>
      </c>
      <c r="E38" s="33">
        <v>3820</v>
      </c>
      <c r="F38" s="33">
        <v>3657</v>
      </c>
      <c r="G38" s="33">
        <v>3922</v>
      </c>
      <c r="H38" s="33">
        <v>3916</v>
      </c>
      <c r="I38" s="33">
        <v>3957</v>
      </c>
      <c r="J38" s="33">
        <v>4029</v>
      </c>
      <c r="K38" s="33">
        <v>3803</v>
      </c>
      <c r="L38" s="33">
        <v>4333</v>
      </c>
      <c r="M38" s="33">
        <v>3838</v>
      </c>
      <c r="N38" s="33">
        <v>3504</v>
      </c>
      <c r="O38" s="33">
        <v>3481</v>
      </c>
      <c r="P38" s="34">
        <f t="shared" si="0"/>
        <v>50341</v>
      </c>
    </row>
    <row r="39" spans="1:16" ht="15" x14ac:dyDescent="0.25">
      <c r="A39" s="24" t="s">
        <v>66</v>
      </c>
      <c r="B39" s="32" t="s">
        <v>452</v>
      </c>
      <c r="C39" s="33">
        <v>353</v>
      </c>
      <c r="D39" s="33">
        <v>348</v>
      </c>
      <c r="E39" s="33">
        <v>367</v>
      </c>
      <c r="F39" s="33">
        <v>325</v>
      </c>
      <c r="G39" s="33">
        <v>359</v>
      </c>
      <c r="H39" s="33">
        <v>341</v>
      </c>
      <c r="I39" s="33">
        <v>281</v>
      </c>
      <c r="J39" s="33">
        <v>307</v>
      </c>
      <c r="K39" s="33">
        <v>351</v>
      </c>
      <c r="L39" s="33">
        <v>339</v>
      </c>
      <c r="M39" s="33">
        <v>326</v>
      </c>
      <c r="N39" s="33">
        <v>322</v>
      </c>
      <c r="O39" s="33">
        <v>313</v>
      </c>
      <c r="P39" s="34">
        <f t="shared" si="0"/>
        <v>4332</v>
      </c>
    </row>
    <row r="40" spans="1:16" ht="15" x14ac:dyDescent="0.25">
      <c r="A40" s="24" t="s">
        <v>67</v>
      </c>
      <c r="B40" s="32" t="s">
        <v>453</v>
      </c>
      <c r="C40" s="33">
        <v>298</v>
      </c>
      <c r="D40" s="33">
        <v>379</v>
      </c>
      <c r="E40" s="33">
        <v>367</v>
      </c>
      <c r="F40" s="33">
        <v>429</v>
      </c>
      <c r="G40" s="33">
        <v>366</v>
      </c>
      <c r="H40" s="33">
        <v>425</v>
      </c>
      <c r="I40" s="33">
        <v>366</v>
      </c>
      <c r="J40" s="33">
        <v>469</v>
      </c>
      <c r="K40" s="33">
        <v>459</v>
      </c>
      <c r="L40" s="33">
        <v>467</v>
      </c>
      <c r="M40" s="33">
        <v>469</v>
      </c>
      <c r="N40" s="33">
        <v>406</v>
      </c>
      <c r="O40" s="33">
        <v>396</v>
      </c>
      <c r="P40" s="34">
        <f t="shared" si="0"/>
        <v>5296</v>
      </c>
    </row>
    <row r="41" spans="1:16" ht="15" x14ac:dyDescent="0.25">
      <c r="A41" s="24" t="s">
        <v>68</v>
      </c>
      <c r="B41" s="32" t="s">
        <v>454</v>
      </c>
      <c r="C41" s="33">
        <v>1264</v>
      </c>
      <c r="D41" s="33">
        <v>1368</v>
      </c>
      <c r="E41" s="33">
        <v>1327</v>
      </c>
      <c r="F41" s="33">
        <v>1362</v>
      </c>
      <c r="G41" s="33">
        <v>1314</v>
      </c>
      <c r="H41" s="33">
        <v>1336</v>
      </c>
      <c r="I41" s="33">
        <v>1465</v>
      </c>
      <c r="J41" s="33">
        <v>1504</v>
      </c>
      <c r="K41" s="33">
        <v>1494</v>
      </c>
      <c r="L41" s="33">
        <v>1603</v>
      </c>
      <c r="M41" s="33">
        <v>1581</v>
      </c>
      <c r="N41" s="33">
        <v>1437</v>
      </c>
      <c r="O41" s="33">
        <v>1420</v>
      </c>
      <c r="P41" s="34">
        <f t="shared" si="0"/>
        <v>18475</v>
      </c>
    </row>
    <row r="42" spans="1:16" ht="15" x14ac:dyDescent="0.25">
      <c r="A42" s="24" t="s">
        <v>69</v>
      </c>
      <c r="B42" s="32" t="s">
        <v>455</v>
      </c>
      <c r="C42" s="33">
        <v>201</v>
      </c>
      <c r="D42" s="33">
        <v>248</v>
      </c>
      <c r="E42" s="33">
        <v>233</v>
      </c>
      <c r="F42" s="33">
        <v>209</v>
      </c>
      <c r="G42" s="33">
        <v>246</v>
      </c>
      <c r="H42" s="33">
        <v>220</v>
      </c>
      <c r="I42" s="33">
        <v>242</v>
      </c>
      <c r="J42" s="33">
        <v>289</v>
      </c>
      <c r="K42" s="33">
        <v>259</v>
      </c>
      <c r="L42" s="33">
        <v>289</v>
      </c>
      <c r="M42" s="33">
        <v>238</v>
      </c>
      <c r="N42" s="33">
        <v>175</v>
      </c>
      <c r="O42" s="33">
        <v>195</v>
      </c>
      <c r="P42" s="34">
        <f t="shared" si="0"/>
        <v>3044</v>
      </c>
    </row>
    <row r="43" spans="1:16" ht="15" x14ac:dyDescent="0.25">
      <c r="A43" s="24" t="s">
        <v>70</v>
      </c>
      <c r="B43" s="32" t="s">
        <v>456</v>
      </c>
      <c r="C43" s="33">
        <v>178</v>
      </c>
      <c r="D43" s="33">
        <v>184</v>
      </c>
      <c r="E43" s="33">
        <v>195</v>
      </c>
      <c r="F43" s="33">
        <v>190</v>
      </c>
      <c r="G43" s="33">
        <v>172</v>
      </c>
      <c r="H43" s="33">
        <v>158</v>
      </c>
      <c r="I43" s="33">
        <v>183</v>
      </c>
      <c r="J43" s="33">
        <v>161</v>
      </c>
      <c r="K43" s="33">
        <v>184</v>
      </c>
      <c r="L43" s="33">
        <v>182</v>
      </c>
      <c r="M43" s="33">
        <v>162</v>
      </c>
      <c r="N43" s="33">
        <v>155</v>
      </c>
      <c r="O43" s="33">
        <v>149</v>
      </c>
      <c r="P43" s="34">
        <f t="shared" si="0"/>
        <v>2253</v>
      </c>
    </row>
    <row r="44" spans="1:16" ht="15" x14ac:dyDescent="0.25">
      <c r="A44" s="24" t="s">
        <v>71</v>
      </c>
      <c r="B44" s="32" t="s">
        <v>457</v>
      </c>
      <c r="C44" s="33">
        <v>405</v>
      </c>
      <c r="D44" s="33">
        <v>429</v>
      </c>
      <c r="E44" s="33">
        <v>451</v>
      </c>
      <c r="F44" s="33">
        <v>438</v>
      </c>
      <c r="G44" s="33">
        <v>433</v>
      </c>
      <c r="H44" s="33">
        <v>470</v>
      </c>
      <c r="I44" s="33">
        <v>520</v>
      </c>
      <c r="J44" s="33">
        <v>478</v>
      </c>
      <c r="K44" s="33">
        <v>500</v>
      </c>
      <c r="L44" s="33">
        <v>550</v>
      </c>
      <c r="M44" s="33">
        <v>457</v>
      </c>
      <c r="N44" s="33">
        <v>497</v>
      </c>
      <c r="O44" s="33">
        <v>397</v>
      </c>
      <c r="P44" s="34">
        <f t="shared" si="0"/>
        <v>6025</v>
      </c>
    </row>
    <row r="45" spans="1:16" ht="15" x14ac:dyDescent="0.25">
      <c r="A45" s="24" t="s">
        <v>72</v>
      </c>
      <c r="B45" s="32" t="s">
        <v>458</v>
      </c>
      <c r="C45" s="33">
        <v>728</v>
      </c>
      <c r="D45" s="33">
        <v>770</v>
      </c>
      <c r="E45" s="33">
        <v>769</v>
      </c>
      <c r="F45" s="33">
        <v>759</v>
      </c>
      <c r="G45" s="33">
        <v>722</v>
      </c>
      <c r="H45" s="33">
        <v>729</v>
      </c>
      <c r="I45" s="33">
        <v>773</v>
      </c>
      <c r="J45" s="33">
        <v>810</v>
      </c>
      <c r="K45" s="33">
        <v>791</v>
      </c>
      <c r="L45" s="33">
        <v>899</v>
      </c>
      <c r="M45" s="33">
        <v>708</v>
      </c>
      <c r="N45" s="33">
        <v>588</v>
      </c>
      <c r="O45" s="33">
        <v>609</v>
      </c>
      <c r="P45" s="34">
        <f t="shared" si="0"/>
        <v>9655</v>
      </c>
    </row>
    <row r="46" spans="1:16" ht="15" x14ac:dyDescent="0.25">
      <c r="A46" s="24" t="s">
        <v>73</v>
      </c>
      <c r="B46" s="32" t="s">
        <v>459</v>
      </c>
      <c r="C46" s="33">
        <v>2775</v>
      </c>
      <c r="D46" s="33">
        <v>2565</v>
      </c>
      <c r="E46" s="33">
        <v>2569</v>
      </c>
      <c r="F46" s="33">
        <v>2446</v>
      </c>
      <c r="G46" s="33">
        <v>2530</v>
      </c>
      <c r="H46" s="33">
        <v>2533</v>
      </c>
      <c r="I46" s="33">
        <v>2455</v>
      </c>
      <c r="J46" s="33">
        <v>2511</v>
      </c>
      <c r="K46" s="33">
        <v>2508</v>
      </c>
      <c r="L46" s="33">
        <v>3211</v>
      </c>
      <c r="M46" s="33">
        <v>2724</v>
      </c>
      <c r="N46" s="33">
        <v>2447</v>
      </c>
      <c r="O46" s="33">
        <v>2374</v>
      </c>
      <c r="P46" s="34">
        <f t="shared" si="0"/>
        <v>33648</v>
      </c>
    </row>
    <row r="47" spans="1:16" ht="15" x14ac:dyDescent="0.25">
      <c r="A47" s="24" t="s">
        <v>74</v>
      </c>
      <c r="B47" s="32" t="s">
        <v>460</v>
      </c>
      <c r="C47" s="33">
        <v>362</v>
      </c>
      <c r="D47" s="33">
        <v>373</v>
      </c>
      <c r="E47" s="33">
        <v>438</v>
      </c>
      <c r="F47" s="33">
        <v>434</v>
      </c>
      <c r="G47" s="33">
        <v>418</v>
      </c>
      <c r="H47" s="33">
        <v>414</v>
      </c>
      <c r="I47" s="33">
        <v>471</v>
      </c>
      <c r="J47" s="33">
        <v>448</v>
      </c>
      <c r="K47" s="33">
        <v>450</v>
      </c>
      <c r="L47" s="33">
        <v>499</v>
      </c>
      <c r="M47" s="33">
        <v>409</v>
      </c>
      <c r="N47" s="33">
        <v>359</v>
      </c>
      <c r="O47" s="33">
        <v>422</v>
      </c>
      <c r="P47" s="34">
        <f t="shared" si="0"/>
        <v>5497</v>
      </c>
    </row>
    <row r="48" spans="1:16" ht="15" x14ac:dyDescent="0.25">
      <c r="A48" s="24" t="s">
        <v>75</v>
      </c>
      <c r="B48" s="32" t="s">
        <v>461</v>
      </c>
      <c r="C48" s="33">
        <v>3809</v>
      </c>
      <c r="D48" s="33">
        <v>3982</v>
      </c>
      <c r="E48" s="33">
        <v>4046</v>
      </c>
      <c r="F48" s="33">
        <v>4067</v>
      </c>
      <c r="G48" s="33">
        <v>4103</v>
      </c>
      <c r="H48" s="33">
        <v>4071</v>
      </c>
      <c r="I48" s="33">
        <v>4209</v>
      </c>
      <c r="J48" s="33">
        <v>4366</v>
      </c>
      <c r="K48" s="33">
        <v>4324</v>
      </c>
      <c r="L48" s="33">
        <v>4745</v>
      </c>
      <c r="M48" s="33">
        <v>4097</v>
      </c>
      <c r="N48" s="33">
        <v>3901</v>
      </c>
      <c r="O48" s="33">
        <v>4021</v>
      </c>
      <c r="P48" s="34">
        <f t="shared" si="0"/>
        <v>53741</v>
      </c>
    </row>
    <row r="49" spans="1:16" ht="15" x14ac:dyDescent="0.25">
      <c r="A49" s="24" t="s">
        <v>76</v>
      </c>
      <c r="B49" s="32" t="s">
        <v>462</v>
      </c>
      <c r="C49" s="33">
        <v>573</v>
      </c>
      <c r="D49" s="33">
        <v>584</v>
      </c>
      <c r="E49" s="33">
        <v>572</v>
      </c>
      <c r="F49" s="33">
        <v>549</v>
      </c>
      <c r="G49" s="33">
        <v>575</v>
      </c>
      <c r="H49" s="33">
        <v>522</v>
      </c>
      <c r="I49" s="33">
        <v>634</v>
      </c>
      <c r="J49" s="33">
        <v>665</v>
      </c>
      <c r="K49" s="33">
        <v>674</v>
      </c>
      <c r="L49" s="33">
        <v>802</v>
      </c>
      <c r="M49" s="33">
        <v>678</v>
      </c>
      <c r="N49" s="33">
        <v>614</v>
      </c>
      <c r="O49" s="33">
        <v>602</v>
      </c>
      <c r="P49" s="34">
        <f t="shared" si="0"/>
        <v>8044</v>
      </c>
    </row>
    <row r="50" spans="1:16" ht="15" x14ac:dyDescent="0.25">
      <c r="A50" s="24" t="s">
        <v>77</v>
      </c>
      <c r="B50" s="32" t="s">
        <v>463</v>
      </c>
      <c r="C50" s="33">
        <v>2307</v>
      </c>
      <c r="D50" s="33">
        <v>2157</v>
      </c>
      <c r="E50" s="33">
        <v>2188</v>
      </c>
      <c r="F50" s="33">
        <v>2352</v>
      </c>
      <c r="G50" s="33">
        <v>2362</v>
      </c>
      <c r="H50" s="33">
        <v>2448</v>
      </c>
      <c r="I50" s="33">
        <v>2519</v>
      </c>
      <c r="J50" s="33">
        <v>2470</v>
      </c>
      <c r="K50" s="33">
        <v>2513</v>
      </c>
      <c r="L50" s="33">
        <v>2773</v>
      </c>
      <c r="M50" s="33">
        <v>2440</v>
      </c>
      <c r="N50" s="33">
        <v>2219</v>
      </c>
      <c r="O50" s="33">
        <v>2227</v>
      </c>
      <c r="P50" s="34">
        <f t="shared" si="0"/>
        <v>30975</v>
      </c>
    </row>
    <row r="51" spans="1:16" ht="15" x14ac:dyDescent="0.25">
      <c r="A51" s="24" t="s">
        <v>78</v>
      </c>
      <c r="B51" s="32" t="s">
        <v>464</v>
      </c>
      <c r="C51" s="33">
        <v>115</v>
      </c>
      <c r="D51" s="33">
        <v>117</v>
      </c>
      <c r="E51" s="33">
        <v>115</v>
      </c>
      <c r="F51" s="33">
        <v>131</v>
      </c>
      <c r="G51" s="33">
        <v>112</v>
      </c>
      <c r="H51" s="33">
        <v>119</v>
      </c>
      <c r="I51" s="33">
        <v>124</v>
      </c>
      <c r="J51" s="33">
        <v>127</v>
      </c>
      <c r="K51" s="33">
        <v>121</v>
      </c>
      <c r="L51" s="33">
        <v>151</v>
      </c>
      <c r="M51" s="33">
        <v>131</v>
      </c>
      <c r="N51" s="33">
        <v>96</v>
      </c>
      <c r="O51" s="33">
        <v>101</v>
      </c>
      <c r="P51" s="34">
        <f t="shared" si="0"/>
        <v>1560</v>
      </c>
    </row>
    <row r="52" spans="1:16" ht="15" x14ac:dyDescent="0.25">
      <c r="A52" s="24" t="s">
        <v>79</v>
      </c>
      <c r="B52" s="32" t="s">
        <v>465</v>
      </c>
      <c r="C52" s="33">
        <v>82</v>
      </c>
      <c r="D52" s="33">
        <v>99</v>
      </c>
      <c r="E52" s="33">
        <v>79</v>
      </c>
      <c r="F52" s="33">
        <v>89</v>
      </c>
      <c r="G52" s="33">
        <v>78</v>
      </c>
      <c r="H52" s="33">
        <v>85</v>
      </c>
      <c r="I52" s="33">
        <v>64</v>
      </c>
      <c r="J52" s="33">
        <v>92</v>
      </c>
      <c r="K52" s="33">
        <v>85</v>
      </c>
      <c r="L52" s="33">
        <v>84</v>
      </c>
      <c r="M52" s="33">
        <v>95</v>
      </c>
      <c r="N52" s="33">
        <v>94</v>
      </c>
      <c r="O52" s="33">
        <v>86</v>
      </c>
      <c r="P52" s="34">
        <f t="shared" si="0"/>
        <v>1112</v>
      </c>
    </row>
    <row r="53" spans="1:16" ht="15" x14ac:dyDescent="0.25">
      <c r="A53" s="24" t="s">
        <v>80</v>
      </c>
      <c r="B53" s="32" t="s">
        <v>466</v>
      </c>
      <c r="C53" s="33">
        <v>499</v>
      </c>
      <c r="D53" s="33">
        <v>514</v>
      </c>
      <c r="E53" s="33">
        <v>490</v>
      </c>
      <c r="F53" s="33">
        <v>511</v>
      </c>
      <c r="G53" s="33">
        <v>538</v>
      </c>
      <c r="H53" s="33">
        <v>529</v>
      </c>
      <c r="I53" s="33">
        <v>517</v>
      </c>
      <c r="J53" s="33">
        <v>556</v>
      </c>
      <c r="K53" s="33">
        <v>591</v>
      </c>
      <c r="L53" s="33">
        <v>714</v>
      </c>
      <c r="M53" s="33">
        <v>596</v>
      </c>
      <c r="N53" s="33">
        <v>516</v>
      </c>
      <c r="O53" s="33">
        <v>542</v>
      </c>
      <c r="P53" s="34">
        <f t="shared" si="0"/>
        <v>7113</v>
      </c>
    </row>
    <row r="54" spans="1:16" ht="15" x14ac:dyDescent="0.25">
      <c r="A54" s="24" t="s">
        <v>81</v>
      </c>
      <c r="B54" s="32" t="s">
        <v>467</v>
      </c>
      <c r="C54" s="33">
        <v>159</v>
      </c>
      <c r="D54" s="33">
        <v>198</v>
      </c>
      <c r="E54" s="33">
        <v>161</v>
      </c>
      <c r="F54" s="33">
        <v>208</v>
      </c>
      <c r="G54" s="33">
        <v>234</v>
      </c>
      <c r="H54" s="33">
        <v>240</v>
      </c>
      <c r="I54" s="33">
        <v>200</v>
      </c>
      <c r="J54" s="33">
        <v>246</v>
      </c>
      <c r="K54" s="33">
        <v>257</v>
      </c>
      <c r="L54" s="33">
        <v>267</v>
      </c>
      <c r="M54" s="33">
        <v>234</v>
      </c>
      <c r="N54" s="33">
        <v>219</v>
      </c>
      <c r="O54" s="33">
        <v>214</v>
      </c>
      <c r="P54" s="34">
        <f t="shared" si="0"/>
        <v>2837</v>
      </c>
    </row>
    <row r="55" spans="1:16" ht="15" x14ac:dyDescent="0.25">
      <c r="A55" s="24" t="s">
        <v>82</v>
      </c>
      <c r="B55" s="32" t="s">
        <v>468</v>
      </c>
      <c r="C55" s="33">
        <v>5331</v>
      </c>
      <c r="D55" s="33">
        <v>5204</v>
      </c>
      <c r="E55" s="33">
        <v>5234</v>
      </c>
      <c r="F55" s="33">
        <v>5364</v>
      </c>
      <c r="G55" s="33">
        <v>5187</v>
      </c>
      <c r="H55" s="33">
        <v>5395</v>
      </c>
      <c r="I55" s="33">
        <v>5526</v>
      </c>
      <c r="J55" s="33">
        <v>5604</v>
      </c>
      <c r="K55" s="33">
        <v>5623</v>
      </c>
      <c r="L55" s="33">
        <v>6316</v>
      </c>
      <c r="M55" s="33">
        <v>5933</v>
      </c>
      <c r="N55" s="33">
        <v>5260</v>
      </c>
      <c r="O55" s="33">
        <v>5354</v>
      </c>
      <c r="P55" s="34">
        <f t="shared" si="0"/>
        <v>71331</v>
      </c>
    </row>
    <row r="56" spans="1:16" ht="15" x14ac:dyDescent="0.25">
      <c r="A56" s="24" t="s">
        <v>83</v>
      </c>
      <c r="B56" s="32" t="s">
        <v>469</v>
      </c>
      <c r="C56" s="33">
        <v>166</v>
      </c>
      <c r="D56" s="33">
        <v>160</v>
      </c>
      <c r="E56" s="33">
        <v>159</v>
      </c>
      <c r="F56" s="33">
        <v>171</v>
      </c>
      <c r="G56" s="33">
        <v>191</v>
      </c>
      <c r="H56" s="33">
        <v>174</v>
      </c>
      <c r="I56" s="33">
        <v>184</v>
      </c>
      <c r="J56" s="33">
        <v>175</v>
      </c>
      <c r="K56" s="33">
        <v>179</v>
      </c>
      <c r="L56" s="33">
        <v>198</v>
      </c>
      <c r="M56" s="33">
        <v>143</v>
      </c>
      <c r="N56" s="33">
        <v>130</v>
      </c>
      <c r="O56" s="33">
        <v>102</v>
      </c>
      <c r="P56" s="34">
        <f t="shared" si="0"/>
        <v>2132</v>
      </c>
    </row>
    <row r="57" spans="1:16" ht="15" x14ac:dyDescent="0.25">
      <c r="A57" s="24" t="s">
        <v>84</v>
      </c>
      <c r="B57" s="32" t="s">
        <v>470</v>
      </c>
      <c r="C57" s="33">
        <v>176</v>
      </c>
      <c r="D57" s="33">
        <v>193</v>
      </c>
      <c r="E57" s="33">
        <v>173</v>
      </c>
      <c r="F57" s="33">
        <v>196</v>
      </c>
      <c r="G57" s="33">
        <v>204</v>
      </c>
      <c r="H57" s="33">
        <v>185</v>
      </c>
      <c r="I57" s="33">
        <v>217</v>
      </c>
      <c r="J57" s="33">
        <v>245</v>
      </c>
      <c r="K57" s="33">
        <v>276</v>
      </c>
      <c r="L57" s="33">
        <v>238</v>
      </c>
      <c r="M57" s="33">
        <v>206</v>
      </c>
      <c r="N57" s="33">
        <v>180</v>
      </c>
      <c r="O57" s="33">
        <v>223</v>
      </c>
      <c r="P57" s="34">
        <f t="shared" si="0"/>
        <v>2712</v>
      </c>
    </row>
    <row r="58" spans="1:16" ht="15" x14ac:dyDescent="0.25">
      <c r="A58" s="24" t="s">
        <v>85</v>
      </c>
      <c r="B58" s="32" t="s">
        <v>471</v>
      </c>
      <c r="C58" s="33">
        <v>45</v>
      </c>
      <c r="D58" s="33">
        <v>53</v>
      </c>
      <c r="E58" s="33">
        <v>36</v>
      </c>
      <c r="F58" s="33">
        <v>36</v>
      </c>
      <c r="G58" s="33">
        <v>48</v>
      </c>
      <c r="H58" s="33">
        <v>48</v>
      </c>
      <c r="I58" s="33">
        <v>55</v>
      </c>
      <c r="J58" s="33">
        <v>44</v>
      </c>
      <c r="K58" s="33">
        <v>60</v>
      </c>
      <c r="L58" s="33">
        <v>67</v>
      </c>
      <c r="M58" s="33">
        <v>65</v>
      </c>
      <c r="N58" s="33">
        <v>69</v>
      </c>
      <c r="O58" s="33">
        <v>71</v>
      </c>
      <c r="P58" s="34">
        <f t="shared" si="0"/>
        <v>697</v>
      </c>
    </row>
    <row r="59" spans="1:16" ht="15" x14ac:dyDescent="0.25">
      <c r="A59" s="24" t="s">
        <v>86</v>
      </c>
      <c r="B59" s="32" t="s">
        <v>472</v>
      </c>
      <c r="C59" s="33">
        <v>1894</v>
      </c>
      <c r="D59" s="33">
        <v>1571</v>
      </c>
      <c r="E59" s="33">
        <v>1503</v>
      </c>
      <c r="F59" s="33">
        <v>1562</v>
      </c>
      <c r="G59" s="33">
        <v>1566</v>
      </c>
      <c r="H59" s="33">
        <v>1547</v>
      </c>
      <c r="I59" s="33">
        <v>1673</v>
      </c>
      <c r="J59" s="33">
        <v>1606</v>
      </c>
      <c r="K59" s="33">
        <v>1697</v>
      </c>
      <c r="L59" s="33">
        <v>1792</v>
      </c>
      <c r="M59" s="33">
        <v>1522</v>
      </c>
      <c r="N59" s="33">
        <v>1349</v>
      </c>
      <c r="O59" s="33">
        <v>1406</v>
      </c>
      <c r="P59" s="34">
        <f t="shared" si="0"/>
        <v>20688</v>
      </c>
    </row>
    <row r="60" spans="1:16" ht="15" x14ac:dyDescent="0.25">
      <c r="A60" s="24" t="s">
        <v>87</v>
      </c>
      <c r="B60" s="32" t="s">
        <v>473</v>
      </c>
      <c r="C60" s="33">
        <v>605</v>
      </c>
      <c r="D60" s="33">
        <v>548</v>
      </c>
      <c r="E60" s="33">
        <v>525</v>
      </c>
      <c r="F60" s="33">
        <v>586</v>
      </c>
      <c r="G60" s="33">
        <v>523</v>
      </c>
      <c r="H60" s="33">
        <v>513</v>
      </c>
      <c r="I60" s="33">
        <v>515</v>
      </c>
      <c r="J60" s="33">
        <v>543</v>
      </c>
      <c r="K60" s="33">
        <v>601</v>
      </c>
      <c r="L60" s="33">
        <v>644</v>
      </c>
      <c r="M60" s="33">
        <v>519</v>
      </c>
      <c r="N60" s="33">
        <v>495</v>
      </c>
      <c r="O60" s="33">
        <v>526</v>
      </c>
      <c r="P60" s="34">
        <f t="shared" si="0"/>
        <v>7143</v>
      </c>
    </row>
    <row r="61" spans="1:16" ht="15" x14ac:dyDescent="0.25">
      <c r="A61" s="24" t="s">
        <v>88</v>
      </c>
      <c r="B61" s="32" t="s">
        <v>474</v>
      </c>
      <c r="C61" s="33">
        <v>951</v>
      </c>
      <c r="D61" s="33">
        <v>968</v>
      </c>
      <c r="E61" s="33">
        <v>934</v>
      </c>
      <c r="F61" s="33">
        <v>1032</v>
      </c>
      <c r="G61" s="33">
        <v>997</v>
      </c>
      <c r="H61" s="33">
        <v>1020</v>
      </c>
      <c r="I61" s="33">
        <v>1033</v>
      </c>
      <c r="J61" s="33">
        <v>1132</v>
      </c>
      <c r="K61" s="33">
        <v>1100</v>
      </c>
      <c r="L61" s="33">
        <v>1151</v>
      </c>
      <c r="M61" s="33">
        <v>1120</v>
      </c>
      <c r="N61" s="33">
        <v>971</v>
      </c>
      <c r="O61" s="33">
        <v>1054</v>
      </c>
      <c r="P61" s="34">
        <f t="shared" si="0"/>
        <v>13463</v>
      </c>
    </row>
    <row r="62" spans="1:16" ht="15" x14ac:dyDescent="0.25">
      <c r="A62" s="24" t="s">
        <v>89</v>
      </c>
      <c r="B62" s="32" t="s">
        <v>475</v>
      </c>
      <c r="C62" s="33">
        <v>170</v>
      </c>
      <c r="D62" s="33">
        <v>189</v>
      </c>
      <c r="E62" s="33">
        <v>187</v>
      </c>
      <c r="F62" s="33">
        <v>177</v>
      </c>
      <c r="G62" s="33">
        <v>178</v>
      </c>
      <c r="H62" s="33">
        <v>178</v>
      </c>
      <c r="I62" s="33">
        <v>205</v>
      </c>
      <c r="J62" s="33">
        <v>213</v>
      </c>
      <c r="K62" s="33">
        <v>209</v>
      </c>
      <c r="L62" s="33">
        <v>245</v>
      </c>
      <c r="M62" s="33">
        <v>221</v>
      </c>
      <c r="N62" s="33">
        <v>196</v>
      </c>
      <c r="O62" s="33">
        <v>194</v>
      </c>
      <c r="P62" s="34">
        <f t="shared" si="0"/>
        <v>2562</v>
      </c>
    </row>
    <row r="63" spans="1:16" ht="15" x14ac:dyDescent="0.25">
      <c r="A63" s="24" t="s">
        <v>90</v>
      </c>
      <c r="B63" s="32" t="s">
        <v>476</v>
      </c>
      <c r="C63" s="33">
        <v>848</v>
      </c>
      <c r="D63" s="33">
        <v>733</v>
      </c>
      <c r="E63" s="33">
        <v>752</v>
      </c>
      <c r="F63" s="33">
        <v>728</v>
      </c>
      <c r="G63" s="33">
        <v>702</v>
      </c>
      <c r="H63" s="33">
        <v>674</v>
      </c>
      <c r="I63" s="33">
        <v>730</v>
      </c>
      <c r="J63" s="33">
        <v>695</v>
      </c>
      <c r="K63" s="33">
        <v>741</v>
      </c>
      <c r="L63" s="33">
        <v>789</v>
      </c>
      <c r="M63" s="33">
        <v>623</v>
      </c>
      <c r="N63" s="33">
        <v>538</v>
      </c>
      <c r="O63" s="33">
        <v>488</v>
      </c>
      <c r="P63" s="34">
        <f t="shared" si="0"/>
        <v>9041</v>
      </c>
    </row>
    <row r="64" spans="1:16" ht="15" x14ac:dyDescent="0.25">
      <c r="A64" s="24" t="s">
        <v>91</v>
      </c>
      <c r="B64" s="32" t="s">
        <v>477</v>
      </c>
      <c r="C64" s="33">
        <v>40</v>
      </c>
      <c r="D64" s="33">
        <v>39</v>
      </c>
      <c r="E64" s="33">
        <v>48</v>
      </c>
      <c r="F64" s="33">
        <v>41</v>
      </c>
      <c r="G64" s="33">
        <v>35</v>
      </c>
      <c r="H64" s="33">
        <v>39</v>
      </c>
      <c r="I64" s="33">
        <v>47</v>
      </c>
      <c r="J64" s="33">
        <v>38</v>
      </c>
      <c r="K64" s="33">
        <v>48</v>
      </c>
      <c r="L64" s="33">
        <v>46</v>
      </c>
      <c r="M64" s="33">
        <v>36</v>
      </c>
      <c r="N64" s="33">
        <v>19</v>
      </c>
      <c r="O64" s="33">
        <v>29</v>
      </c>
      <c r="P64" s="34">
        <f t="shared" si="0"/>
        <v>505</v>
      </c>
    </row>
    <row r="65" spans="1:16" ht="15" x14ac:dyDescent="0.25">
      <c r="A65" s="24" t="s">
        <v>92</v>
      </c>
      <c r="B65" s="32" t="s">
        <v>478</v>
      </c>
      <c r="C65" s="33">
        <v>1471</v>
      </c>
      <c r="D65" s="33">
        <v>1431</v>
      </c>
      <c r="E65" s="33">
        <v>1344</v>
      </c>
      <c r="F65" s="33">
        <v>1487</v>
      </c>
      <c r="G65" s="33">
        <v>1491</v>
      </c>
      <c r="H65" s="33">
        <v>1540</v>
      </c>
      <c r="I65" s="33">
        <v>1559</v>
      </c>
      <c r="J65" s="33">
        <v>1673</v>
      </c>
      <c r="K65" s="33">
        <v>1679</v>
      </c>
      <c r="L65" s="33">
        <v>1964</v>
      </c>
      <c r="M65" s="33">
        <v>1754</v>
      </c>
      <c r="N65" s="33">
        <v>1594</v>
      </c>
      <c r="O65" s="33">
        <v>1698</v>
      </c>
      <c r="P65" s="34">
        <f t="shared" si="0"/>
        <v>20685</v>
      </c>
    </row>
    <row r="66" spans="1:16" ht="15" x14ac:dyDescent="0.25">
      <c r="A66" s="24" t="s">
        <v>93</v>
      </c>
      <c r="B66" s="32" t="s">
        <v>479</v>
      </c>
      <c r="C66" s="33">
        <v>456</v>
      </c>
      <c r="D66" s="33">
        <v>399</v>
      </c>
      <c r="E66" s="33">
        <v>443</v>
      </c>
      <c r="F66" s="33">
        <v>416</v>
      </c>
      <c r="G66" s="33">
        <v>493</v>
      </c>
      <c r="H66" s="33">
        <v>436</v>
      </c>
      <c r="I66" s="33">
        <v>500</v>
      </c>
      <c r="J66" s="33">
        <v>456</v>
      </c>
      <c r="K66" s="33">
        <v>529</v>
      </c>
      <c r="L66" s="33">
        <v>550</v>
      </c>
      <c r="M66" s="33">
        <v>489</v>
      </c>
      <c r="N66" s="33">
        <v>445</v>
      </c>
      <c r="O66" s="33">
        <v>482</v>
      </c>
      <c r="P66" s="34">
        <f t="shared" si="0"/>
        <v>6094</v>
      </c>
    </row>
    <row r="67" spans="1:16" ht="15" x14ac:dyDescent="0.25">
      <c r="A67" s="24" t="s">
        <v>94</v>
      </c>
      <c r="B67" s="32" t="s">
        <v>480</v>
      </c>
      <c r="C67" s="33">
        <v>285</v>
      </c>
      <c r="D67" s="33">
        <v>239</v>
      </c>
      <c r="E67" s="33">
        <v>242</v>
      </c>
      <c r="F67" s="33">
        <v>253</v>
      </c>
      <c r="G67" s="33">
        <v>279</v>
      </c>
      <c r="H67" s="33">
        <v>291</v>
      </c>
      <c r="I67" s="33">
        <v>276</v>
      </c>
      <c r="J67" s="33">
        <v>279</v>
      </c>
      <c r="K67" s="33">
        <v>301</v>
      </c>
      <c r="L67" s="33">
        <v>284</v>
      </c>
      <c r="M67" s="33">
        <v>301</v>
      </c>
      <c r="N67" s="33">
        <v>271</v>
      </c>
      <c r="O67" s="33">
        <v>312</v>
      </c>
      <c r="P67" s="34">
        <f t="shared" si="0"/>
        <v>3613</v>
      </c>
    </row>
    <row r="68" spans="1:16" ht="15" x14ac:dyDescent="0.25">
      <c r="A68" s="24" t="s">
        <v>95</v>
      </c>
      <c r="B68" s="32" t="s">
        <v>481</v>
      </c>
      <c r="C68" s="33">
        <v>2646</v>
      </c>
      <c r="D68" s="33">
        <v>2843</v>
      </c>
      <c r="E68" s="33">
        <v>2676</v>
      </c>
      <c r="F68" s="33">
        <v>2788</v>
      </c>
      <c r="G68" s="33">
        <v>2753</v>
      </c>
      <c r="H68" s="33">
        <v>2821</v>
      </c>
      <c r="I68" s="33">
        <v>3094</v>
      </c>
      <c r="J68" s="33">
        <v>3095</v>
      </c>
      <c r="K68" s="33">
        <v>3153</v>
      </c>
      <c r="L68" s="33">
        <v>3256</v>
      </c>
      <c r="M68" s="33">
        <v>3060</v>
      </c>
      <c r="N68" s="33">
        <v>2768</v>
      </c>
      <c r="O68" s="33">
        <v>2884</v>
      </c>
      <c r="P68" s="34">
        <f t="shared" si="0"/>
        <v>37837</v>
      </c>
    </row>
    <row r="69" spans="1:16" ht="15" x14ac:dyDescent="0.25">
      <c r="A69" s="24" t="s">
        <v>96</v>
      </c>
      <c r="B69" s="32" t="s">
        <v>482</v>
      </c>
      <c r="C69" s="33">
        <v>86</v>
      </c>
      <c r="D69" s="33">
        <v>78</v>
      </c>
      <c r="E69" s="33">
        <v>65</v>
      </c>
      <c r="F69" s="33">
        <v>77</v>
      </c>
      <c r="G69" s="33">
        <v>83</v>
      </c>
      <c r="H69" s="33">
        <v>84</v>
      </c>
      <c r="I69" s="33">
        <v>83</v>
      </c>
      <c r="J69" s="33">
        <v>78</v>
      </c>
      <c r="K69" s="33">
        <v>97</v>
      </c>
      <c r="L69" s="33">
        <v>73</v>
      </c>
      <c r="M69" s="33">
        <v>79</v>
      </c>
      <c r="N69" s="33">
        <v>62</v>
      </c>
      <c r="O69" s="33">
        <v>74</v>
      </c>
      <c r="P69" s="34">
        <f t="shared" si="0"/>
        <v>1019</v>
      </c>
    </row>
    <row r="70" spans="1:16" ht="15" x14ac:dyDescent="0.25">
      <c r="A70" s="24" t="s">
        <v>97</v>
      </c>
      <c r="B70" s="32" t="s">
        <v>483</v>
      </c>
      <c r="C70" s="33">
        <v>704</v>
      </c>
      <c r="D70" s="33">
        <v>777</v>
      </c>
      <c r="E70" s="33">
        <v>759</v>
      </c>
      <c r="F70" s="33">
        <v>714</v>
      </c>
      <c r="G70" s="33">
        <v>767</v>
      </c>
      <c r="H70" s="33">
        <v>792</v>
      </c>
      <c r="I70" s="33">
        <v>722</v>
      </c>
      <c r="J70" s="33">
        <v>817</v>
      </c>
      <c r="K70" s="33">
        <v>795</v>
      </c>
      <c r="L70" s="33">
        <v>828</v>
      </c>
      <c r="M70" s="33">
        <v>833</v>
      </c>
      <c r="N70" s="33">
        <v>700</v>
      </c>
      <c r="O70" s="33">
        <v>688</v>
      </c>
      <c r="P70" s="34">
        <f t="shared" si="0"/>
        <v>9896</v>
      </c>
    </row>
    <row r="71" spans="1:16" ht="15" x14ac:dyDescent="0.25">
      <c r="A71" s="24" t="s">
        <v>98</v>
      </c>
      <c r="B71" s="32" t="s">
        <v>484</v>
      </c>
      <c r="C71" s="33">
        <v>584</v>
      </c>
      <c r="D71" s="33">
        <v>675</v>
      </c>
      <c r="E71" s="33">
        <v>618</v>
      </c>
      <c r="F71" s="33">
        <v>658</v>
      </c>
      <c r="G71" s="33">
        <v>673</v>
      </c>
      <c r="H71" s="33">
        <v>635</v>
      </c>
      <c r="I71" s="33">
        <v>667</v>
      </c>
      <c r="J71" s="33">
        <v>696</v>
      </c>
      <c r="K71" s="33">
        <v>682</v>
      </c>
      <c r="L71" s="33">
        <v>829</v>
      </c>
      <c r="M71" s="33">
        <v>633</v>
      </c>
      <c r="N71" s="33">
        <v>536</v>
      </c>
      <c r="O71" s="33">
        <v>550</v>
      </c>
      <c r="P71" s="34">
        <f t="shared" si="0"/>
        <v>8436</v>
      </c>
    </row>
    <row r="72" spans="1:16" ht="15" x14ac:dyDescent="0.25">
      <c r="A72" s="24" t="s">
        <v>99</v>
      </c>
      <c r="B72" s="32" t="s">
        <v>485</v>
      </c>
      <c r="C72" s="33">
        <v>859</v>
      </c>
      <c r="D72" s="33">
        <v>829</v>
      </c>
      <c r="E72" s="33">
        <v>828</v>
      </c>
      <c r="F72" s="33">
        <v>894</v>
      </c>
      <c r="G72" s="33">
        <v>812</v>
      </c>
      <c r="H72" s="33">
        <v>844</v>
      </c>
      <c r="I72" s="33">
        <v>916</v>
      </c>
      <c r="J72" s="33">
        <v>882</v>
      </c>
      <c r="K72" s="33">
        <v>915</v>
      </c>
      <c r="L72" s="33">
        <v>957</v>
      </c>
      <c r="M72" s="33">
        <v>937</v>
      </c>
      <c r="N72" s="33">
        <v>854</v>
      </c>
      <c r="O72" s="33">
        <v>879</v>
      </c>
      <c r="P72" s="34">
        <f t="shared" ref="P72:P122" si="1">SUM(C72:O72)</f>
        <v>11406</v>
      </c>
    </row>
    <row r="73" spans="1:16" ht="15" x14ac:dyDescent="0.25">
      <c r="A73" s="24" t="s">
        <v>100</v>
      </c>
      <c r="B73" s="32" t="s">
        <v>486</v>
      </c>
      <c r="C73" s="33">
        <v>360</v>
      </c>
      <c r="D73" s="33">
        <v>341</v>
      </c>
      <c r="E73" s="33">
        <v>373</v>
      </c>
      <c r="F73" s="33">
        <v>316</v>
      </c>
      <c r="G73" s="33">
        <v>297</v>
      </c>
      <c r="H73" s="33">
        <v>317</v>
      </c>
      <c r="I73" s="33">
        <v>381</v>
      </c>
      <c r="J73" s="33">
        <v>360</v>
      </c>
      <c r="K73" s="33">
        <v>374</v>
      </c>
      <c r="L73" s="33">
        <v>394</v>
      </c>
      <c r="M73" s="33">
        <v>339</v>
      </c>
      <c r="N73" s="33">
        <v>322</v>
      </c>
      <c r="O73" s="33">
        <v>314</v>
      </c>
      <c r="P73" s="34">
        <f t="shared" si="1"/>
        <v>4488</v>
      </c>
    </row>
    <row r="74" spans="1:16" ht="15" x14ac:dyDescent="0.25">
      <c r="A74" s="24" t="s">
        <v>101</v>
      </c>
      <c r="B74" s="32" t="s">
        <v>487</v>
      </c>
      <c r="C74" s="33">
        <v>180</v>
      </c>
      <c r="D74" s="33">
        <v>164</v>
      </c>
      <c r="E74" s="33">
        <v>181</v>
      </c>
      <c r="F74" s="33">
        <v>159</v>
      </c>
      <c r="G74" s="33">
        <v>179</v>
      </c>
      <c r="H74" s="33">
        <v>146</v>
      </c>
      <c r="I74" s="33">
        <v>152</v>
      </c>
      <c r="J74" s="33">
        <v>165</v>
      </c>
      <c r="K74" s="33">
        <v>169</v>
      </c>
      <c r="L74" s="33">
        <v>182</v>
      </c>
      <c r="M74" s="33">
        <v>176</v>
      </c>
      <c r="N74" s="33">
        <v>167</v>
      </c>
      <c r="O74" s="33">
        <v>218</v>
      </c>
      <c r="P74" s="34">
        <f t="shared" si="1"/>
        <v>2238</v>
      </c>
    </row>
    <row r="75" spans="1:16" ht="15" x14ac:dyDescent="0.25">
      <c r="A75" s="24" t="s">
        <v>102</v>
      </c>
      <c r="B75" s="32" t="s">
        <v>488</v>
      </c>
      <c r="C75" s="33">
        <v>218</v>
      </c>
      <c r="D75" s="33">
        <v>223</v>
      </c>
      <c r="E75" s="33">
        <v>211</v>
      </c>
      <c r="F75" s="33">
        <v>229</v>
      </c>
      <c r="G75" s="33">
        <v>221</v>
      </c>
      <c r="H75" s="33">
        <v>229</v>
      </c>
      <c r="I75" s="33">
        <v>223</v>
      </c>
      <c r="J75" s="33">
        <v>209</v>
      </c>
      <c r="K75" s="33">
        <v>211</v>
      </c>
      <c r="L75" s="33">
        <v>243</v>
      </c>
      <c r="M75" s="33">
        <v>190</v>
      </c>
      <c r="N75" s="33">
        <v>208</v>
      </c>
      <c r="O75" s="33">
        <v>184</v>
      </c>
      <c r="P75" s="34">
        <f t="shared" si="1"/>
        <v>2799</v>
      </c>
    </row>
    <row r="76" spans="1:16" ht="15" x14ac:dyDescent="0.25">
      <c r="A76" s="24" t="s">
        <v>103</v>
      </c>
      <c r="B76" s="32" t="s">
        <v>489</v>
      </c>
      <c r="C76" s="33">
        <v>449</v>
      </c>
      <c r="D76" s="33">
        <v>451</v>
      </c>
      <c r="E76" s="33">
        <v>417</v>
      </c>
      <c r="F76" s="33">
        <v>415</v>
      </c>
      <c r="G76" s="33">
        <v>455</v>
      </c>
      <c r="H76" s="33">
        <v>471</v>
      </c>
      <c r="I76" s="33">
        <v>472</v>
      </c>
      <c r="J76" s="33">
        <v>493</v>
      </c>
      <c r="K76" s="33">
        <v>450</v>
      </c>
      <c r="L76" s="33">
        <v>542</v>
      </c>
      <c r="M76" s="33">
        <v>446</v>
      </c>
      <c r="N76" s="33">
        <v>365</v>
      </c>
      <c r="O76" s="33">
        <v>469</v>
      </c>
      <c r="P76" s="34">
        <f t="shared" si="1"/>
        <v>5895</v>
      </c>
    </row>
    <row r="77" spans="1:16" ht="15" x14ac:dyDescent="0.25">
      <c r="A77" s="24" t="s">
        <v>104</v>
      </c>
      <c r="B77" s="32" t="s">
        <v>490</v>
      </c>
      <c r="C77" s="33">
        <v>12321</v>
      </c>
      <c r="D77" s="33">
        <v>11159</v>
      </c>
      <c r="E77" s="33">
        <v>11183</v>
      </c>
      <c r="F77" s="33">
        <v>11187</v>
      </c>
      <c r="G77" s="33">
        <v>11174</v>
      </c>
      <c r="H77" s="33">
        <v>11412</v>
      </c>
      <c r="I77" s="33">
        <v>11668</v>
      </c>
      <c r="J77" s="33">
        <v>11756</v>
      </c>
      <c r="K77" s="33">
        <v>11688</v>
      </c>
      <c r="L77" s="33">
        <v>13331</v>
      </c>
      <c r="M77" s="33">
        <v>11882</v>
      </c>
      <c r="N77" s="33">
        <v>9450</v>
      </c>
      <c r="O77" s="33">
        <v>10223</v>
      </c>
      <c r="P77" s="34">
        <f t="shared" si="1"/>
        <v>148434</v>
      </c>
    </row>
    <row r="78" spans="1:16" ht="15" x14ac:dyDescent="0.25">
      <c r="A78" s="24" t="s">
        <v>105</v>
      </c>
      <c r="B78" s="32" t="s">
        <v>491</v>
      </c>
      <c r="C78" s="33">
        <v>116</v>
      </c>
      <c r="D78" s="33">
        <v>119</v>
      </c>
      <c r="E78" s="33">
        <v>121</v>
      </c>
      <c r="F78" s="33">
        <v>138</v>
      </c>
      <c r="G78" s="33">
        <v>111</v>
      </c>
      <c r="H78" s="33">
        <v>128</v>
      </c>
      <c r="I78" s="33">
        <v>139</v>
      </c>
      <c r="J78" s="33">
        <v>136</v>
      </c>
      <c r="K78" s="33">
        <v>141</v>
      </c>
      <c r="L78" s="33">
        <v>157</v>
      </c>
      <c r="M78" s="33">
        <v>157</v>
      </c>
      <c r="N78" s="33">
        <v>159</v>
      </c>
      <c r="O78" s="33">
        <v>163</v>
      </c>
      <c r="P78" s="34">
        <f t="shared" si="1"/>
        <v>1785</v>
      </c>
    </row>
    <row r="79" spans="1:16" ht="15" x14ac:dyDescent="0.25">
      <c r="A79" s="24" t="s">
        <v>106</v>
      </c>
      <c r="B79" s="32" t="s">
        <v>492</v>
      </c>
      <c r="C79" s="33">
        <v>276</v>
      </c>
      <c r="D79" s="33">
        <v>262</v>
      </c>
      <c r="E79" s="33">
        <v>296</v>
      </c>
      <c r="F79" s="33">
        <v>304</v>
      </c>
      <c r="G79" s="33">
        <v>273</v>
      </c>
      <c r="H79" s="33">
        <v>268</v>
      </c>
      <c r="I79" s="33">
        <v>277</v>
      </c>
      <c r="J79" s="33">
        <v>314</v>
      </c>
      <c r="K79" s="33">
        <v>312</v>
      </c>
      <c r="L79" s="33">
        <v>291</v>
      </c>
      <c r="M79" s="33">
        <v>285</v>
      </c>
      <c r="N79" s="33">
        <v>216</v>
      </c>
      <c r="O79" s="33">
        <v>252</v>
      </c>
      <c r="P79" s="34">
        <f t="shared" si="1"/>
        <v>3626</v>
      </c>
    </row>
    <row r="80" spans="1:16" ht="15" x14ac:dyDescent="0.25">
      <c r="A80" s="24" t="s">
        <v>107</v>
      </c>
      <c r="B80" s="32" t="s">
        <v>493</v>
      </c>
      <c r="C80" s="33">
        <v>1014</v>
      </c>
      <c r="D80" s="33">
        <v>888</v>
      </c>
      <c r="E80" s="33">
        <v>967</v>
      </c>
      <c r="F80" s="33">
        <v>943</v>
      </c>
      <c r="G80" s="33">
        <v>930</v>
      </c>
      <c r="H80" s="33">
        <v>939</v>
      </c>
      <c r="I80" s="33">
        <v>1048</v>
      </c>
      <c r="J80" s="33">
        <v>1058</v>
      </c>
      <c r="K80" s="33">
        <v>1067</v>
      </c>
      <c r="L80" s="33">
        <v>1108</v>
      </c>
      <c r="M80" s="33">
        <v>1094</v>
      </c>
      <c r="N80" s="33">
        <v>966</v>
      </c>
      <c r="O80" s="33">
        <v>981</v>
      </c>
      <c r="P80" s="34">
        <f t="shared" si="1"/>
        <v>13003</v>
      </c>
    </row>
    <row r="81" spans="1:16" ht="15" x14ac:dyDescent="0.25">
      <c r="A81" s="24" t="s">
        <v>108</v>
      </c>
      <c r="B81" s="32" t="s">
        <v>494</v>
      </c>
      <c r="C81" s="33">
        <v>984</v>
      </c>
      <c r="D81" s="33">
        <v>1162</v>
      </c>
      <c r="E81" s="33">
        <v>1120</v>
      </c>
      <c r="F81" s="33">
        <v>1124</v>
      </c>
      <c r="G81" s="33">
        <v>1072</v>
      </c>
      <c r="H81" s="33">
        <v>1230</v>
      </c>
      <c r="I81" s="33">
        <v>1166</v>
      </c>
      <c r="J81" s="33">
        <v>1168</v>
      </c>
      <c r="K81" s="33">
        <v>1221</v>
      </c>
      <c r="L81" s="33">
        <v>1255</v>
      </c>
      <c r="M81" s="33">
        <v>1243</v>
      </c>
      <c r="N81" s="33">
        <v>1093</v>
      </c>
      <c r="O81" s="33">
        <v>1079</v>
      </c>
      <c r="P81" s="34">
        <f t="shared" si="1"/>
        <v>14917</v>
      </c>
    </row>
    <row r="82" spans="1:16" ht="15" x14ac:dyDescent="0.25">
      <c r="A82" s="24" t="s">
        <v>109</v>
      </c>
      <c r="B82" s="32" t="s">
        <v>495</v>
      </c>
      <c r="C82" s="33">
        <v>2002</v>
      </c>
      <c r="D82" s="33">
        <v>1968</v>
      </c>
      <c r="E82" s="33">
        <v>1980</v>
      </c>
      <c r="F82" s="33">
        <v>1916</v>
      </c>
      <c r="G82" s="33">
        <v>2009</v>
      </c>
      <c r="H82" s="33">
        <v>1944</v>
      </c>
      <c r="I82" s="33">
        <v>1913</v>
      </c>
      <c r="J82" s="33">
        <v>1862</v>
      </c>
      <c r="K82" s="33">
        <v>2097</v>
      </c>
      <c r="L82" s="33">
        <v>2343</v>
      </c>
      <c r="M82" s="33">
        <v>2121</v>
      </c>
      <c r="N82" s="33">
        <v>1945</v>
      </c>
      <c r="O82" s="33">
        <v>1902</v>
      </c>
      <c r="P82" s="34">
        <f t="shared" si="1"/>
        <v>26002</v>
      </c>
    </row>
    <row r="83" spans="1:16" ht="15" x14ac:dyDescent="0.25">
      <c r="A83" s="24" t="s">
        <v>110</v>
      </c>
      <c r="B83" s="32" t="s">
        <v>496</v>
      </c>
      <c r="C83" s="33">
        <v>89</v>
      </c>
      <c r="D83" s="33">
        <v>103</v>
      </c>
      <c r="E83" s="33">
        <v>92</v>
      </c>
      <c r="F83" s="33">
        <v>83</v>
      </c>
      <c r="G83" s="33">
        <v>129</v>
      </c>
      <c r="H83" s="33">
        <v>101</v>
      </c>
      <c r="I83" s="33">
        <v>90</v>
      </c>
      <c r="J83" s="33">
        <v>88</v>
      </c>
      <c r="K83" s="33">
        <v>110</v>
      </c>
      <c r="L83" s="33">
        <v>115</v>
      </c>
      <c r="M83" s="33">
        <v>118</v>
      </c>
      <c r="N83" s="33">
        <v>106</v>
      </c>
      <c r="O83" s="33">
        <v>81</v>
      </c>
      <c r="P83" s="34">
        <f t="shared" si="1"/>
        <v>1305</v>
      </c>
    </row>
    <row r="84" spans="1:16" ht="15" x14ac:dyDescent="0.25">
      <c r="A84" s="24" t="s">
        <v>111</v>
      </c>
      <c r="B84" s="32" t="s">
        <v>497</v>
      </c>
      <c r="C84" s="33">
        <v>2658</v>
      </c>
      <c r="D84" s="33">
        <v>2227</v>
      </c>
      <c r="E84" s="33">
        <v>2274</v>
      </c>
      <c r="F84" s="33">
        <v>2128</v>
      </c>
      <c r="G84" s="33">
        <v>2189</v>
      </c>
      <c r="H84" s="33">
        <v>2146</v>
      </c>
      <c r="I84" s="33">
        <v>2261</v>
      </c>
      <c r="J84" s="33">
        <v>2136</v>
      </c>
      <c r="K84" s="33">
        <v>2182</v>
      </c>
      <c r="L84" s="33">
        <v>2169</v>
      </c>
      <c r="M84" s="33">
        <v>1900</v>
      </c>
      <c r="N84" s="33">
        <v>1639</v>
      </c>
      <c r="O84" s="33">
        <v>1699</v>
      </c>
      <c r="P84" s="34">
        <f t="shared" si="1"/>
        <v>27608</v>
      </c>
    </row>
    <row r="85" spans="1:16" ht="15" x14ac:dyDescent="0.25">
      <c r="A85" s="24" t="s">
        <v>112</v>
      </c>
      <c r="B85" s="32" t="s">
        <v>498</v>
      </c>
      <c r="C85" s="33">
        <v>489</v>
      </c>
      <c r="D85" s="33">
        <v>545</v>
      </c>
      <c r="E85" s="33">
        <v>554</v>
      </c>
      <c r="F85" s="33">
        <v>553</v>
      </c>
      <c r="G85" s="33">
        <v>536</v>
      </c>
      <c r="H85" s="33">
        <v>586</v>
      </c>
      <c r="I85" s="33">
        <v>530</v>
      </c>
      <c r="J85" s="33">
        <v>562</v>
      </c>
      <c r="K85" s="33">
        <v>600</v>
      </c>
      <c r="L85" s="33">
        <v>707</v>
      </c>
      <c r="M85" s="33">
        <v>619</v>
      </c>
      <c r="N85" s="33">
        <v>551</v>
      </c>
      <c r="O85" s="33">
        <v>547</v>
      </c>
      <c r="P85" s="34">
        <f t="shared" si="1"/>
        <v>7379</v>
      </c>
    </row>
    <row r="86" spans="1:16" ht="15" x14ac:dyDescent="0.25">
      <c r="A86" s="24" t="s">
        <v>113</v>
      </c>
      <c r="B86" s="32" t="s">
        <v>114</v>
      </c>
      <c r="C86" s="33">
        <v>795</v>
      </c>
      <c r="D86" s="33">
        <v>858</v>
      </c>
      <c r="E86" s="33">
        <v>870</v>
      </c>
      <c r="F86" s="33">
        <v>836</v>
      </c>
      <c r="G86" s="33">
        <v>956</v>
      </c>
      <c r="H86" s="33">
        <v>932</v>
      </c>
      <c r="I86" s="33">
        <v>970</v>
      </c>
      <c r="J86" s="33">
        <v>1034</v>
      </c>
      <c r="K86" s="33">
        <v>1031</v>
      </c>
      <c r="L86" s="33">
        <v>1086</v>
      </c>
      <c r="M86" s="33">
        <v>1001</v>
      </c>
      <c r="N86" s="33">
        <v>939</v>
      </c>
      <c r="O86" s="33">
        <v>979</v>
      </c>
      <c r="P86" s="34">
        <f t="shared" si="1"/>
        <v>12287</v>
      </c>
    </row>
    <row r="87" spans="1:16" ht="15" x14ac:dyDescent="0.25">
      <c r="A87" s="24" t="s">
        <v>115</v>
      </c>
      <c r="B87" s="32" t="s">
        <v>499</v>
      </c>
      <c r="C87" s="33">
        <v>70</v>
      </c>
      <c r="D87" s="33">
        <v>72</v>
      </c>
      <c r="E87" s="33">
        <v>98</v>
      </c>
      <c r="F87" s="33">
        <v>79</v>
      </c>
      <c r="G87" s="33">
        <v>82</v>
      </c>
      <c r="H87" s="33">
        <v>86</v>
      </c>
      <c r="I87" s="33">
        <v>87</v>
      </c>
      <c r="J87" s="33">
        <v>129</v>
      </c>
      <c r="K87" s="33">
        <v>78</v>
      </c>
      <c r="L87" s="33">
        <v>93</v>
      </c>
      <c r="M87" s="33">
        <v>111</v>
      </c>
      <c r="N87" s="33">
        <v>120</v>
      </c>
      <c r="O87" s="33">
        <v>96</v>
      </c>
      <c r="P87" s="34">
        <f t="shared" si="1"/>
        <v>1201</v>
      </c>
    </row>
    <row r="88" spans="1:16" ht="15" x14ac:dyDescent="0.25">
      <c r="A88" s="24" t="s">
        <v>116</v>
      </c>
      <c r="B88" s="32" t="s">
        <v>500</v>
      </c>
      <c r="C88" s="33">
        <v>440</v>
      </c>
      <c r="D88" s="33">
        <v>418</v>
      </c>
      <c r="E88" s="33">
        <v>413</v>
      </c>
      <c r="F88" s="33">
        <v>407</v>
      </c>
      <c r="G88" s="33">
        <v>402</v>
      </c>
      <c r="H88" s="33">
        <v>413</v>
      </c>
      <c r="I88" s="33">
        <v>451</v>
      </c>
      <c r="J88" s="33">
        <v>389</v>
      </c>
      <c r="K88" s="33">
        <v>412</v>
      </c>
      <c r="L88" s="33">
        <v>422</v>
      </c>
      <c r="M88" s="33">
        <v>355</v>
      </c>
      <c r="N88" s="33">
        <v>302</v>
      </c>
      <c r="O88" s="33">
        <v>375</v>
      </c>
      <c r="P88" s="34">
        <f t="shared" si="1"/>
        <v>5199</v>
      </c>
    </row>
    <row r="89" spans="1:16" ht="15" x14ac:dyDescent="0.25">
      <c r="A89" s="24" t="s">
        <v>117</v>
      </c>
      <c r="B89" s="32" t="s">
        <v>501</v>
      </c>
      <c r="C89" s="33">
        <v>842</v>
      </c>
      <c r="D89" s="33">
        <v>777</v>
      </c>
      <c r="E89" s="33">
        <v>691</v>
      </c>
      <c r="F89" s="33">
        <v>704</v>
      </c>
      <c r="G89" s="33">
        <v>738</v>
      </c>
      <c r="H89" s="33">
        <v>732</v>
      </c>
      <c r="I89" s="33">
        <v>740</v>
      </c>
      <c r="J89" s="33">
        <v>852</v>
      </c>
      <c r="K89" s="33">
        <v>845</v>
      </c>
      <c r="L89" s="33">
        <v>808</v>
      </c>
      <c r="M89" s="33">
        <v>786</v>
      </c>
      <c r="N89" s="33">
        <v>653</v>
      </c>
      <c r="O89" s="33">
        <v>805</v>
      </c>
      <c r="P89" s="34">
        <f t="shared" si="1"/>
        <v>9973</v>
      </c>
    </row>
    <row r="90" spans="1:16" ht="15" x14ac:dyDescent="0.25">
      <c r="A90" s="24" t="s">
        <v>118</v>
      </c>
      <c r="B90" s="32" t="s">
        <v>502</v>
      </c>
      <c r="C90" s="33">
        <v>108</v>
      </c>
      <c r="D90" s="33">
        <v>135</v>
      </c>
      <c r="E90" s="33">
        <v>134</v>
      </c>
      <c r="F90" s="33">
        <v>113</v>
      </c>
      <c r="G90" s="33">
        <v>115</v>
      </c>
      <c r="H90" s="33">
        <v>121</v>
      </c>
      <c r="I90" s="33">
        <v>136</v>
      </c>
      <c r="J90" s="33">
        <v>141</v>
      </c>
      <c r="K90" s="33">
        <v>165</v>
      </c>
      <c r="L90" s="33">
        <v>124</v>
      </c>
      <c r="M90" s="33">
        <v>95</v>
      </c>
      <c r="N90" s="33">
        <v>125</v>
      </c>
      <c r="O90" s="33">
        <v>112</v>
      </c>
      <c r="P90" s="34">
        <f t="shared" si="1"/>
        <v>1624</v>
      </c>
    </row>
    <row r="91" spans="1:16" ht="15" x14ac:dyDescent="0.25">
      <c r="A91" s="24" t="s">
        <v>119</v>
      </c>
      <c r="B91" s="32" t="s">
        <v>503</v>
      </c>
      <c r="C91" s="33">
        <v>338</v>
      </c>
      <c r="D91" s="33">
        <v>364</v>
      </c>
      <c r="E91" s="33">
        <v>341</v>
      </c>
      <c r="F91" s="33">
        <v>360</v>
      </c>
      <c r="G91" s="33">
        <v>334</v>
      </c>
      <c r="H91" s="33">
        <v>349</v>
      </c>
      <c r="I91" s="33">
        <v>343</v>
      </c>
      <c r="J91" s="33">
        <v>280</v>
      </c>
      <c r="K91" s="33">
        <v>304</v>
      </c>
      <c r="L91" s="33">
        <v>341</v>
      </c>
      <c r="M91" s="33">
        <v>315</v>
      </c>
      <c r="N91" s="33">
        <v>290</v>
      </c>
      <c r="O91" s="33">
        <v>289</v>
      </c>
      <c r="P91" s="34">
        <f t="shared" si="1"/>
        <v>4248</v>
      </c>
    </row>
    <row r="92" spans="1:16" ht="15" x14ac:dyDescent="0.25">
      <c r="A92" s="24" t="s">
        <v>120</v>
      </c>
      <c r="B92" s="32" t="s">
        <v>504</v>
      </c>
      <c r="C92" s="33">
        <v>1747</v>
      </c>
      <c r="D92" s="33">
        <v>1774</v>
      </c>
      <c r="E92" s="33">
        <v>1754</v>
      </c>
      <c r="F92" s="33">
        <v>1815</v>
      </c>
      <c r="G92" s="33">
        <v>1759</v>
      </c>
      <c r="H92" s="33">
        <v>1849</v>
      </c>
      <c r="I92" s="33">
        <v>1980</v>
      </c>
      <c r="J92" s="33">
        <v>1997</v>
      </c>
      <c r="K92" s="33">
        <v>1865</v>
      </c>
      <c r="L92" s="33">
        <v>2056</v>
      </c>
      <c r="M92" s="33">
        <v>1891</v>
      </c>
      <c r="N92" s="33">
        <v>1669</v>
      </c>
      <c r="O92" s="33">
        <v>1670</v>
      </c>
      <c r="P92" s="34">
        <f t="shared" si="1"/>
        <v>23826</v>
      </c>
    </row>
    <row r="93" spans="1:16" ht="15" x14ac:dyDescent="0.25">
      <c r="A93" s="24" t="s">
        <v>121</v>
      </c>
      <c r="B93" s="32" t="s">
        <v>505</v>
      </c>
      <c r="C93" s="33">
        <v>160</v>
      </c>
      <c r="D93" s="33">
        <v>166</v>
      </c>
      <c r="E93" s="33">
        <v>151</v>
      </c>
      <c r="F93" s="33">
        <v>153</v>
      </c>
      <c r="G93" s="33">
        <v>138</v>
      </c>
      <c r="H93" s="33">
        <v>161</v>
      </c>
      <c r="I93" s="33">
        <v>162</v>
      </c>
      <c r="J93" s="33">
        <v>184</v>
      </c>
      <c r="K93" s="33">
        <v>157</v>
      </c>
      <c r="L93" s="33">
        <v>182</v>
      </c>
      <c r="M93" s="33">
        <v>192</v>
      </c>
      <c r="N93" s="33">
        <v>146</v>
      </c>
      <c r="O93" s="33">
        <v>154</v>
      </c>
      <c r="P93" s="34">
        <f t="shared" si="1"/>
        <v>2106</v>
      </c>
    </row>
    <row r="94" spans="1:16" ht="15" x14ac:dyDescent="0.25">
      <c r="A94" s="24" t="s">
        <v>122</v>
      </c>
      <c r="B94" s="32" t="s">
        <v>506</v>
      </c>
      <c r="C94" s="33">
        <v>1152</v>
      </c>
      <c r="D94" s="33">
        <v>1151</v>
      </c>
      <c r="E94" s="33">
        <v>1131</v>
      </c>
      <c r="F94" s="33">
        <v>1170</v>
      </c>
      <c r="G94" s="33">
        <v>1119</v>
      </c>
      <c r="H94" s="33">
        <v>1199</v>
      </c>
      <c r="I94" s="33">
        <v>1181</v>
      </c>
      <c r="J94" s="33">
        <v>1289</v>
      </c>
      <c r="K94" s="33">
        <v>1283</v>
      </c>
      <c r="L94" s="33">
        <v>1348</v>
      </c>
      <c r="M94" s="33">
        <v>1265</v>
      </c>
      <c r="N94" s="33">
        <v>1168</v>
      </c>
      <c r="O94" s="33">
        <v>1279</v>
      </c>
      <c r="P94" s="34">
        <f t="shared" si="1"/>
        <v>15735</v>
      </c>
    </row>
    <row r="95" spans="1:16" ht="15" x14ac:dyDescent="0.25">
      <c r="A95" s="24" t="s">
        <v>123</v>
      </c>
      <c r="B95" s="32" t="s">
        <v>507</v>
      </c>
      <c r="C95" s="33">
        <v>348</v>
      </c>
      <c r="D95" s="33">
        <v>351</v>
      </c>
      <c r="E95" s="33">
        <v>374</v>
      </c>
      <c r="F95" s="33">
        <v>339</v>
      </c>
      <c r="G95" s="33">
        <v>372</v>
      </c>
      <c r="H95" s="33">
        <v>339</v>
      </c>
      <c r="I95" s="33">
        <v>346</v>
      </c>
      <c r="J95" s="33">
        <v>378</v>
      </c>
      <c r="K95" s="33">
        <v>371</v>
      </c>
      <c r="L95" s="33">
        <v>409</v>
      </c>
      <c r="M95" s="33">
        <v>347</v>
      </c>
      <c r="N95" s="33">
        <v>333</v>
      </c>
      <c r="O95" s="33">
        <v>287</v>
      </c>
      <c r="P95" s="34">
        <f t="shared" si="1"/>
        <v>4594</v>
      </c>
    </row>
    <row r="96" spans="1:16" ht="15" x14ac:dyDescent="0.25">
      <c r="A96" s="24" t="s">
        <v>124</v>
      </c>
      <c r="B96" s="32" t="s">
        <v>508</v>
      </c>
      <c r="C96" s="33">
        <v>445</v>
      </c>
      <c r="D96" s="33">
        <v>491</v>
      </c>
      <c r="E96" s="33">
        <v>495</v>
      </c>
      <c r="F96" s="33">
        <v>472</v>
      </c>
      <c r="G96" s="33">
        <v>554</v>
      </c>
      <c r="H96" s="33">
        <v>497</v>
      </c>
      <c r="I96" s="33">
        <v>604</v>
      </c>
      <c r="J96" s="33">
        <v>554</v>
      </c>
      <c r="K96" s="33">
        <v>625</v>
      </c>
      <c r="L96" s="33">
        <v>615</v>
      </c>
      <c r="M96" s="33">
        <v>530</v>
      </c>
      <c r="N96" s="33">
        <v>483</v>
      </c>
      <c r="O96" s="33">
        <v>522</v>
      </c>
      <c r="P96" s="34">
        <f t="shared" si="1"/>
        <v>6887</v>
      </c>
    </row>
    <row r="97" spans="1:16" ht="15" x14ac:dyDescent="0.25">
      <c r="A97" s="24" t="s">
        <v>125</v>
      </c>
      <c r="B97" s="32" t="s">
        <v>509</v>
      </c>
      <c r="C97" s="33">
        <v>1589</v>
      </c>
      <c r="D97" s="33">
        <v>1690</v>
      </c>
      <c r="E97" s="33">
        <v>1659</v>
      </c>
      <c r="F97" s="33">
        <v>1501</v>
      </c>
      <c r="G97" s="33">
        <v>1571</v>
      </c>
      <c r="H97" s="33">
        <v>1622</v>
      </c>
      <c r="I97" s="33">
        <v>1710</v>
      </c>
      <c r="J97" s="33">
        <v>1802</v>
      </c>
      <c r="K97" s="33">
        <v>1703</v>
      </c>
      <c r="L97" s="33">
        <v>1866</v>
      </c>
      <c r="M97" s="33">
        <v>1712</v>
      </c>
      <c r="N97" s="33">
        <v>1356</v>
      </c>
      <c r="O97" s="33">
        <v>1356</v>
      </c>
      <c r="P97" s="34">
        <f t="shared" si="1"/>
        <v>21137</v>
      </c>
    </row>
    <row r="98" spans="1:16" ht="15" x14ac:dyDescent="0.25">
      <c r="A98" s="24" t="s">
        <v>126</v>
      </c>
      <c r="B98" s="32" t="s">
        <v>510</v>
      </c>
      <c r="C98" s="33">
        <v>822</v>
      </c>
      <c r="D98" s="33">
        <v>894</v>
      </c>
      <c r="E98" s="33">
        <v>892</v>
      </c>
      <c r="F98" s="33">
        <v>832</v>
      </c>
      <c r="G98" s="33">
        <v>876</v>
      </c>
      <c r="H98" s="33">
        <v>890</v>
      </c>
      <c r="I98" s="33">
        <v>864</v>
      </c>
      <c r="J98" s="33">
        <v>935</v>
      </c>
      <c r="K98" s="33">
        <v>936</v>
      </c>
      <c r="L98" s="33">
        <v>1024</v>
      </c>
      <c r="M98" s="33">
        <v>904</v>
      </c>
      <c r="N98" s="33">
        <v>810</v>
      </c>
      <c r="O98" s="33">
        <v>804</v>
      </c>
      <c r="P98" s="34">
        <f t="shared" si="1"/>
        <v>11483</v>
      </c>
    </row>
    <row r="99" spans="1:16" ht="15" x14ac:dyDescent="0.25">
      <c r="A99" s="24" t="s">
        <v>127</v>
      </c>
      <c r="B99" s="32" t="s">
        <v>511</v>
      </c>
      <c r="C99" s="33">
        <v>1393</v>
      </c>
      <c r="D99" s="33">
        <v>1390</v>
      </c>
      <c r="E99" s="33">
        <v>1346</v>
      </c>
      <c r="F99" s="33">
        <v>1382</v>
      </c>
      <c r="G99" s="33">
        <v>1343</v>
      </c>
      <c r="H99" s="33">
        <v>1325</v>
      </c>
      <c r="I99" s="33">
        <v>1507</v>
      </c>
      <c r="J99" s="33">
        <v>1537</v>
      </c>
      <c r="K99" s="33">
        <v>1516</v>
      </c>
      <c r="L99" s="33">
        <v>1704</v>
      </c>
      <c r="M99" s="33">
        <v>1477</v>
      </c>
      <c r="N99" s="33">
        <v>1297</v>
      </c>
      <c r="O99" s="33">
        <v>1453</v>
      </c>
      <c r="P99" s="34">
        <f t="shared" si="1"/>
        <v>18670</v>
      </c>
    </row>
    <row r="100" spans="1:16" ht="15" x14ac:dyDescent="0.25">
      <c r="A100" s="24" t="s">
        <v>128</v>
      </c>
      <c r="B100" s="32" t="s">
        <v>512</v>
      </c>
      <c r="C100" s="33">
        <v>584</v>
      </c>
      <c r="D100" s="33">
        <v>560</v>
      </c>
      <c r="E100" s="33">
        <v>563</v>
      </c>
      <c r="F100" s="33">
        <v>552</v>
      </c>
      <c r="G100" s="33">
        <v>555</v>
      </c>
      <c r="H100" s="33">
        <v>538</v>
      </c>
      <c r="I100" s="33">
        <v>573</v>
      </c>
      <c r="J100" s="33">
        <v>623</v>
      </c>
      <c r="K100" s="33">
        <v>660</v>
      </c>
      <c r="L100" s="33">
        <v>630</v>
      </c>
      <c r="M100" s="33">
        <v>623</v>
      </c>
      <c r="N100" s="33">
        <v>617</v>
      </c>
      <c r="O100" s="33">
        <v>505</v>
      </c>
      <c r="P100" s="34">
        <f t="shared" si="1"/>
        <v>7583</v>
      </c>
    </row>
    <row r="101" spans="1:16" ht="15" x14ac:dyDescent="0.25">
      <c r="A101" s="24" t="s">
        <v>129</v>
      </c>
      <c r="B101" s="32" t="s">
        <v>513</v>
      </c>
      <c r="C101" s="33">
        <v>592</v>
      </c>
      <c r="D101" s="33">
        <v>652</v>
      </c>
      <c r="E101" s="33">
        <v>601</v>
      </c>
      <c r="F101" s="33">
        <v>592</v>
      </c>
      <c r="G101" s="33">
        <v>596</v>
      </c>
      <c r="H101" s="33">
        <v>596</v>
      </c>
      <c r="I101" s="33">
        <v>617</v>
      </c>
      <c r="J101" s="33">
        <v>652</v>
      </c>
      <c r="K101" s="33">
        <v>606</v>
      </c>
      <c r="L101" s="33">
        <v>703</v>
      </c>
      <c r="M101" s="33">
        <v>606</v>
      </c>
      <c r="N101" s="33">
        <v>550</v>
      </c>
      <c r="O101" s="33">
        <v>578</v>
      </c>
      <c r="P101" s="34">
        <f t="shared" si="1"/>
        <v>7941</v>
      </c>
    </row>
    <row r="102" spans="1:16" ht="15" x14ac:dyDescent="0.25">
      <c r="A102" s="24" t="s">
        <v>130</v>
      </c>
      <c r="B102" s="32" t="s">
        <v>514</v>
      </c>
      <c r="C102" s="33">
        <v>238</v>
      </c>
      <c r="D102" s="33">
        <v>245</v>
      </c>
      <c r="E102" s="33">
        <v>233</v>
      </c>
      <c r="F102" s="33">
        <v>257</v>
      </c>
      <c r="G102" s="33">
        <v>218</v>
      </c>
      <c r="H102" s="33">
        <v>219</v>
      </c>
      <c r="I102" s="33">
        <v>242</v>
      </c>
      <c r="J102" s="33">
        <v>239</v>
      </c>
      <c r="K102" s="33">
        <v>230</v>
      </c>
      <c r="L102" s="33">
        <v>256</v>
      </c>
      <c r="M102" s="33">
        <v>224</v>
      </c>
      <c r="N102" s="33">
        <v>167</v>
      </c>
      <c r="O102" s="33">
        <v>150</v>
      </c>
      <c r="P102" s="34">
        <f t="shared" si="1"/>
        <v>2918</v>
      </c>
    </row>
    <row r="103" spans="1:16" ht="15" x14ac:dyDescent="0.25">
      <c r="A103" s="24" t="s">
        <v>131</v>
      </c>
      <c r="B103" s="32" t="s">
        <v>515</v>
      </c>
      <c r="C103" s="33">
        <v>390</v>
      </c>
      <c r="D103" s="33">
        <v>394</v>
      </c>
      <c r="E103" s="33">
        <v>393</v>
      </c>
      <c r="F103" s="33">
        <v>419</v>
      </c>
      <c r="G103" s="33">
        <v>453</v>
      </c>
      <c r="H103" s="33">
        <v>429</v>
      </c>
      <c r="I103" s="33">
        <v>469</v>
      </c>
      <c r="J103" s="33">
        <v>481</v>
      </c>
      <c r="K103" s="33">
        <v>474</v>
      </c>
      <c r="L103" s="33">
        <v>462</v>
      </c>
      <c r="M103" s="33">
        <v>378</v>
      </c>
      <c r="N103" s="33">
        <v>373</v>
      </c>
      <c r="O103" s="33">
        <v>415</v>
      </c>
      <c r="P103" s="34">
        <f t="shared" si="1"/>
        <v>5530</v>
      </c>
    </row>
    <row r="104" spans="1:16" ht="15" x14ac:dyDescent="0.25">
      <c r="A104" s="24" t="s">
        <v>132</v>
      </c>
      <c r="B104" s="32" t="s">
        <v>516</v>
      </c>
      <c r="C104" s="33">
        <v>642</v>
      </c>
      <c r="D104" s="33">
        <v>676</v>
      </c>
      <c r="E104" s="33">
        <v>629</v>
      </c>
      <c r="F104" s="33">
        <v>609</v>
      </c>
      <c r="G104" s="33">
        <v>653</v>
      </c>
      <c r="H104" s="33">
        <v>675</v>
      </c>
      <c r="I104" s="33">
        <v>647</v>
      </c>
      <c r="J104" s="33">
        <v>646</v>
      </c>
      <c r="K104" s="33">
        <v>691</v>
      </c>
      <c r="L104" s="33">
        <v>682</v>
      </c>
      <c r="M104" s="33">
        <v>639</v>
      </c>
      <c r="N104" s="33">
        <v>576</v>
      </c>
      <c r="O104" s="33">
        <v>583</v>
      </c>
      <c r="P104" s="34">
        <f t="shared" si="1"/>
        <v>8348</v>
      </c>
    </row>
    <row r="105" spans="1:16" ht="15" x14ac:dyDescent="0.25">
      <c r="A105" s="24" t="s">
        <v>133</v>
      </c>
      <c r="B105" s="32" t="s">
        <v>517</v>
      </c>
      <c r="C105" s="33">
        <v>391</v>
      </c>
      <c r="D105" s="33">
        <v>408</v>
      </c>
      <c r="E105" s="33">
        <v>401</v>
      </c>
      <c r="F105" s="33">
        <v>409</v>
      </c>
      <c r="G105" s="33">
        <v>440</v>
      </c>
      <c r="H105" s="33">
        <v>426</v>
      </c>
      <c r="I105" s="33">
        <v>445</v>
      </c>
      <c r="J105" s="33">
        <v>481</v>
      </c>
      <c r="K105" s="33">
        <v>463</v>
      </c>
      <c r="L105" s="33">
        <v>476</v>
      </c>
      <c r="M105" s="33">
        <v>456</v>
      </c>
      <c r="N105" s="33">
        <v>446</v>
      </c>
      <c r="O105" s="33">
        <v>467</v>
      </c>
      <c r="P105" s="34">
        <f t="shared" si="1"/>
        <v>5709</v>
      </c>
    </row>
    <row r="106" spans="1:16" ht="15" x14ac:dyDescent="0.25">
      <c r="A106" s="24" t="s">
        <v>134</v>
      </c>
      <c r="B106" s="32" t="s">
        <v>518</v>
      </c>
      <c r="C106" s="33">
        <v>482</v>
      </c>
      <c r="D106" s="33">
        <v>489</v>
      </c>
      <c r="E106" s="33">
        <v>480</v>
      </c>
      <c r="F106" s="33">
        <v>499</v>
      </c>
      <c r="G106" s="33">
        <v>539</v>
      </c>
      <c r="H106" s="33">
        <v>550</v>
      </c>
      <c r="I106" s="33">
        <v>605</v>
      </c>
      <c r="J106" s="33">
        <v>612</v>
      </c>
      <c r="K106" s="33">
        <v>649</v>
      </c>
      <c r="L106" s="33">
        <v>626</v>
      </c>
      <c r="M106" s="33">
        <v>634</v>
      </c>
      <c r="N106" s="33">
        <v>540</v>
      </c>
      <c r="O106" s="33">
        <v>587</v>
      </c>
      <c r="P106" s="34">
        <f t="shared" si="1"/>
        <v>7292</v>
      </c>
    </row>
    <row r="107" spans="1:16" ht="15" x14ac:dyDescent="0.25">
      <c r="A107" s="24" t="s">
        <v>135</v>
      </c>
      <c r="B107" s="32" t="s">
        <v>519</v>
      </c>
      <c r="C107" s="33">
        <v>82</v>
      </c>
      <c r="D107" s="33">
        <v>91</v>
      </c>
      <c r="E107" s="33">
        <v>93</v>
      </c>
      <c r="F107" s="33">
        <v>97</v>
      </c>
      <c r="G107" s="33">
        <v>89</v>
      </c>
      <c r="H107" s="33">
        <v>95</v>
      </c>
      <c r="I107" s="33">
        <v>101</v>
      </c>
      <c r="J107" s="33">
        <v>93</v>
      </c>
      <c r="K107" s="33">
        <v>105</v>
      </c>
      <c r="L107" s="33">
        <v>109</v>
      </c>
      <c r="M107" s="33">
        <v>88</v>
      </c>
      <c r="N107" s="33">
        <v>73</v>
      </c>
      <c r="O107" s="33">
        <v>88</v>
      </c>
      <c r="P107" s="34">
        <f t="shared" si="1"/>
        <v>1204</v>
      </c>
    </row>
    <row r="108" spans="1:16" ht="15" x14ac:dyDescent="0.25">
      <c r="A108" s="24" t="s">
        <v>136</v>
      </c>
      <c r="B108" s="32" t="s">
        <v>520</v>
      </c>
      <c r="C108" s="33">
        <v>93</v>
      </c>
      <c r="D108" s="33">
        <v>93</v>
      </c>
      <c r="E108" s="33">
        <v>123</v>
      </c>
      <c r="F108" s="33">
        <v>115</v>
      </c>
      <c r="G108" s="33">
        <v>107</v>
      </c>
      <c r="H108" s="33">
        <v>124</v>
      </c>
      <c r="I108" s="33">
        <v>120</v>
      </c>
      <c r="J108" s="33">
        <v>155</v>
      </c>
      <c r="K108" s="33">
        <v>139</v>
      </c>
      <c r="L108" s="33">
        <v>167</v>
      </c>
      <c r="M108" s="33">
        <v>123</v>
      </c>
      <c r="N108" s="33">
        <v>135</v>
      </c>
      <c r="O108" s="33">
        <v>117</v>
      </c>
      <c r="P108" s="34">
        <f t="shared" si="1"/>
        <v>1611</v>
      </c>
    </row>
    <row r="109" spans="1:16" ht="15" x14ac:dyDescent="0.25">
      <c r="A109" s="24" t="s">
        <v>137</v>
      </c>
      <c r="B109" s="32" t="s">
        <v>521</v>
      </c>
      <c r="C109" s="33">
        <v>185</v>
      </c>
      <c r="D109" s="33">
        <v>148</v>
      </c>
      <c r="E109" s="33">
        <v>156</v>
      </c>
      <c r="F109" s="33">
        <v>129</v>
      </c>
      <c r="G109" s="33">
        <v>142</v>
      </c>
      <c r="H109" s="33">
        <v>137</v>
      </c>
      <c r="I109" s="33">
        <v>136</v>
      </c>
      <c r="J109" s="33">
        <v>155</v>
      </c>
      <c r="K109" s="33">
        <v>166</v>
      </c>
      <c r="L109" s="33">
        <v>174</v>
      </c>
      <c r="M109" s="33">
        <v>168</v>
      </c>
      <c r="N109" s="33">
        <v>149</v>
      </c>
      <c r="O109" s="33">
        <v>101</v>
      </c>
      <c r="P109" s="34">
        <f t="shared" si="1"/>
        <v>1946</v>
      </c>
    </row>
    <row r="110" spans="1:16" ht="15" x14ac:dyDescent="0.25">
      <c r="A110" s="24" t="s">
        <v>138</v>
      </c>
      <c r="B110" s="32" t="s">
        <v>522</v>
      </c>
      <c r="C110" s="33">
        <v>252</v>
      </c>
      <c r="D110" s="33">
        <v>265</v>
      </c>
      <c r="E110" s="33">
        <v>214</v>
      </c>
      <c r="F110" s="33">
        <v>213</v>
      </c>
      <c r="G110" s="33">
        <v>244</v>
      </c>
      <c r="H110" s="33">
        <v>249</v>
      </c>
      <c r="I110" s="33">
        <v>281</v>
      </c>
      <c r="J110" s="33">
        <v>253</v>
      </c>
      <c r="K110" s="33">
        <v>282</v>
      </c>
      <c r="L110" s="33">
        <v>340</v>
      </c>
      <c r="M110" s="33">
        <v>284</v>
      </c>
      <c r="N110" s="33">
        <v>262</v>
      </c>
      <c r="O110" s="33">
        <v>242</v>
      </c>
      <c r="P110" s="34">
        <f t="shared" si="1"/>
        <v>3381</v>
      </c>
    </row>
    <row r="111" spans="1:16" ht="15" x14ac:dyDescent="0.25">
      <c r="A111" s="24" t="s">
        <v>139</v>
      </c>
      <c r="B111" s="32" t="s">
        <v>523</v>
      </c>
      <c r="C111" s="33">
        <v>53</v>
      </c>
      <c r="D111" s="33">
        <v>53</v>
      </c>
      <c r="E111" s="33">
        <v>39</v>
      </c>
      <c r="F111" s="33">
        <v>33</v>
      </c>
      <c r="G111" s="33">
        <v>48</v>
      </c>
      <c r="H111" s="33">
        <v>37</v>
      </c>
      <c r="I111" s="33">
        <v>49</v>
      </c>
      <c r="J111" s="33">
        <v>58</v>
      </c>
      <c r="K111" s="33">
        <v>49</v>
      </c>
      <c r="L111" s="33">
        <v>61</v>
      </c>
      <c r="M111" s="33">
        <v>51</v>
      </c>
      <c r="N111" s="33">
        <v>53</v>
      </c>
      <c r="O111" s="33">
        <v>45</v>
      </c>
      <c r="P111" s="34">
        <f t="shared" si="1"/>
        <v>629</v>
      </c>
    </row>
    <row r="112" spans="1:16" ht="15" x14ac:dyDescent="0.25">
      <c r="A112" s="24" t="s">
        <v>140</v>
      </c>
      <c r="B112" s="32" t="s">
        <v>524</v>
      </c>
      <c r="C112" s="33">
        <v>2581</v>
      </c>
      <c r="D112" s="33">
        <v>2795</v>
      </c>
      <c r="E112" s="33">
        <v>2788</v>
      </c>
      <c r="F112" s="33">
        <v>2897</v>
      </c>
      <c r="G112" s="33">
        <v>3022</v>
      </c>
      <c r="H112" s="33">
        <v>3206</v>
      </c>
      <c r="I112" s="33">
        <v>3375</v>
      </c>
      <c r="J112" s="33">
        <v>3388</v>
      </c>
      <c r="K112" s="33">
        <v>3512</v>
      </c>
      <c r="L112" s="33">
        <v>3810</v>
      </c>
      <c r="M112" s="33">
        <v>3690</v>
      </c>
      <c r="N112" s="33">
        <v>3453</v>
      </c>
      <c r="O112" s="33">
        <v>3457</v>
      </c>
      <c r="P112" s="34">
        <f t="shared" si="1"/>
        <v>41974</v>
      </c>
    </row>
    <row r="113" spans="1:16" ht="15" x14ac:dyDescent="0.25">
      <c r="A113" s="24" t="s">
        <v>141</v>
      </c>
      <c r="B113" s="32" t="s">
        <v>525</v>
      </c>
      <c r="C113" s="33">
        <v>403</v>
      </c>
      <c r="D113" s="33">
        <v>473</v>
      </c>
      <c r="E113" s="33">
        <v>445</v>
      </c>
      <c r="F113" s="33">
        <v>483</v>
      </c>
      <c r="G113" s="33">
        <v>374</v>
      </c>
      <c r="H113" s="33">
        <v>417</v>
      </c>
      <c r="I113" s="33">
        <v>429</v>
      </c>
      <c r="J113" s="33">
        <v>401</v>
      </c>
      <c r="K113" s="33">
        <v>384</v>
      </c>
      <c r="L113" s="33">
        <v>443</v>
      </c>
      <c r="M113" s="33">
        <v>328</v>
      </c>
      <c r="N113" s="33">
        <v>260</v>
      </c>
      <c r="O113" s="33">
        <v>278</v>
      </c>
      <c r="P113" s="34">
        <f t="shared" si="1"/>
        <v>5118</v>
      </c>
    </row>
    <row r="114" spans="1:16" ht="15" x14ac:dyDescent="0.25">
      <c r="A114" s="24" t="s">
        <v>142</v>
      </c>
      <c r="B114" s="32" t="s">
        <v>526</v>
      </c>
      <c r="C114" s="33">
        <v>12576</v>
      </c>
      <c r="D114" s="33">
        <v>12077</v>
      </c>
      <c r="E114" s="33">
        <v>11902</v>
      </c>
      <c r="F114" s="33">
        <v>12108</v>
      </c>
      <c r="G114" s="33">
        <v>12329</v>
      </c>
      <c r="H114" s="33">
        <v>12559</v>
      </c>
      <c r="I114" s="33">
        <v>12784</v>
      </c>
      <c r="J114" s="33">
        <v>12745</v>
      </c>
      <c r="K114" s="33">
        <v>12984</v>
      </c>
      <c r="L114" s="33">
        <v>14538</v>
      </c>
      <c r="M114" s="33">
        <v>13293</v>
      </c>
      <c r="N114" s="33">
        <v>12007</v>
      </c>
      <c r="O114" s="33">
        <v>11829</v>
      </c>
      <c r="P114" s="34">
        <f t="shared" si="1"/>
        <v>163731</v>
      </c>
    </row>
    <row r="115" spans="1:16" ht="15" x14ac:dyDescent="0.25">
      <c r="A115" s="24" t="s">
        <v>143</v>
      </c>
      <c r="B115" s="32" t="s">
        <v>527</v>
      </c>
      <c r="C115" s="33">
        <v>136</v>
      </c>
      <c r="D115" s="33">
        <v>128</v>
      </c>
      <c r="E115" s="33">
        <v>120</v>
      </c>
      <c r="F115" s="33">
        <v>122</v>
      </c>
      <c r="G115" s="33">
        <v>116</v>
      </c>
      <c r="H115" s="33">
        <v>140</v>
      </c>
      <c r="I115" s="33">
        <v>135</v>
      </c>
      <c r="J115" s="33">
        <v>142</v>
      </c>
      <c r="K115" s="33">
        <v>143</v>
      </c>
      <c r="L115" s="33">
        <v>155</v>
      </c>
      <c r="M115" s="33">
        <v>144</v>
      </c>
      <c r="N115" s="33">
        <v>113</v>
      </c>
      <c r="O115" s="33">
        <v>118</v>
      </c>
      <c r="P115" s="34">
        <f t="shared" si="1"/>
        <v>1712</v>
      </c>
    </row>
    <row r="116" spans="1:16" ht="15" x14ac:dyDescent="0.25">
      <c r="A116" s="24" t="s">
        <v>144</v>
      </c>
      <c r="B116" s="32" t="s">
        <v>528</v>
      </c>
      <c r="C116" s="33">
        <v>68</v>
      </c>
      <c r="D116" s="33">
        <v>76</v>
      </c>
      <c r="E116" s="33">
        <v>92</v>
      </c>
      <c r="F116" s="33">
        <v>88</v>
      </c>
      <c r="G116" s="33">
        <v>80</v>
      </c>
      <c r="H116" s="33">
        <v>77</v>
      </c>
      <c r="I116" s="33">
        <v>105</v>
      </c>
      <c r="J116" s="33">
        <v>106</v>
      </c>
      <c r="K116" s="33">
        <v>76</v>
      </c>
      <c r="L116" s="33">
        <v>106</v>
      </c>
      <c r="M116" s="33">
        <v>85</v>
      </c>
      <c r="N116" s="33">
        <v>96</v>
      </c>
      <c r="O116" s="33">
        <v>86</v>
      </c>
      <c r="P116" s="34">
        <f t="shared" si="1"/>
        <v>1141</v>
      </c>
    </row>
    <row r="117" spans="1:16" ht="15" x14ac:dyDescent="0.25">
      <c r="A117" s="24" t="s">
        <v>145</v>
      </c>
      <c r="B117" s="32" t="s">
        <v>529</v>
      </c>
      <c r="C117" s="33">
        <v>354</v>
      </c>
      <c r="D117" s="33">
        <v>343</v>
      </c>
      <c r="E117" s="33">
        <v>338</v>
      </c>
      <c r="F117" s="33">
        <v>348</v>
      </c>
      <c r="G117" s="33">
        <v>344</v>
      </c>
      <c r="H117" s="33">
        <v>346</v>
      </c>
      <c r="I117" s="33">
        <v>388</v>
      </c>
      <c r="J117" s="33">
        <v>389</v>
      </c>
      <c r="K117" s="33">
        <v>391</v>
      </c>
      <c r="L117" s="33">
        <v>407</v>
      </c>
      <c r="M117" s="33">
        <v>398</v>
      </c>
      <c r="N117" s="33">
        <v>368</v>
      </c>
      <c r="O117" s="33">
        <v>338</v>
      </c>
      <c r="P117" s="34">
        <f t="shared" si="1"/>
        <v>4752</v>
      </c>
    </row>
    <row r="118" spans="1:16" ht="15" x14ac:dyDescent="0.25">
      <c r="A118" s="24" t="s">
        <v>146</v>
      </c>
      <c r="B118" s="32" t="s">
        <v>530</v>
      </c>
      <c r="C118" s="33">
        <v>1424</v>
      </c>
      <c r="D118" s="33">
        <v>1494</v>
      </c>
      <c r="E118" s="33">
        <v>1354</v>
      </c>
      <c r="F118" s="33">
        <v>1351</v>
      </c>
      <c r="G118" s="33">
        <v>1350</v>
      </c>
      <c r="H118" s="33">
        <v>1395</v>
      </c>
      <c r="I118" s="33">
        <v>1354</v>
      </c>
      <c r="J118" s="33">
        <v>1426</v>
      </c>
      <c r="K118" s="33">
        <v>1399</v>
      </c>
      <c r="L118" s="33">
        <v>1512</v>
      </c>
      <c r="M118" s="33">
        <v>1361</v>
      </c>
      <c r="N118" s="33">
        <v>1286</v>
      </c>
      <c r="O118" s="33">
        <v>1231</v>
      </c>
      <c r="P118" s="34">
        <f t="shared" si="1"/>
        <v>17937</v>
      </c>
    </row>
    <row r="119" spans="1:16" ht="15" x14ac:dyDescent="0.25">
      <c r="A119" s="24" t="s">
        <v>147</v>
      </c>
      <c r="B119" s="32" t="s">
        <v>531</v>
      </c>
      <c r="C119" s="33">
        <v>662</v>
      </c>
      <c r="D119" s="33">
        <v>697</v>
      </c>
      <c r="E119" s="33">
        <v>661</v>
      </c>
      <c r="F119" s="33">
        <v>652</v>
      </c>
      <c r="G119" s="33">
        <v>636</v>
      </c>
      <c r="H119" s="33">
        <v>607</v>
      </c>
      <c r="I119" s="33">
        <v>681</v>
      </c>
      <c r="J119" s="33">
        <v>786</v>
      </c>
      <c r="K119" s="33">
        <v>736</v>
      </c>
      <c r="L119" s="33">
        <v>754</v>
      </c>
      <c r="M119" s="33">
        <v>739</v>
      </c>
      <c r="N119" s="33">
        <v>591</v>
      </c>
      <c r="O119" s="33">
        <v>720</v>
      </c>
      <c r="P119" s="34">
        <f t="shared" si="1"/>
        <v>8922</v>
      </c>
    </row>
    <row r="120" spans="1:16" ht="15" x14ac:dyDescent="0.25">
      <c r="A120" s="24" t="s">
        <v>148</v>
      </c>
      <c r="B120" s="32" t="s">
        <v>532</v>
      </c>
      <c r="C120" s="33">
        <v>791</v>
      </c>
      <c r="D120" s="33">
        <v>795</v>
      </c>
      <c r="E120" s="33">
        <v>756</v>
      </c>
      <c r="F120" s="33">
        <v>778</v>
      </c>
      <c r="G120" s="33">
        <v>819</v>
      </c>
      <c r="H120" s="33">
        <v>804</v>
      </c>
      <c r="I120" s="33">
        <v>912</v>
      </c>
      <c r="J120" s="33">
        <v>890</v>
      </c>
      <c r="K120" s="33">
        <v>874</v>
      </c>
      <c r="L120" s="33">
        <v>1002</v>
      </c>
      <c r="M120" s="33">
        <v>874</v>
      </c>
      <c r="N120" s="33">
        <v>759</v>
      </c>
      <c r="O120" s="33">
        <v>783</v>
      </c>
      <c r="P120" s="34">
        <f t="shared" si="1"/>
        <v>10837</v>
      </c>
    </row>
    <row r="121" spans="1:16" ht="15" x14ac:dyDescent="0.25">
      <c r="A121" s="24" t="s">
        <v>149</v>
      </c>
      <c r="B121" s="32" t="s">
        <v>533</v>
      </c>
      <c r="C121" s="33">
        <v>324</v>
      </c>
      <c r="D121" s="33">
        <v>369</v>
      </c>
      <c r="E121" s="33">
        <v>361</v>
      </c>
      <c r="F121" s="33">
        <v>364</v>
      </c>
      <c r="G121" s="33">
        <v>361</v>
      </c>
      <c r="H121" s="33">
        <v>386</v>
      </c>
      <c r="I121" s="33">
        <v>416</v>
      </c>
      <c r="J121" s="33">
        <v>391</v>
      </c>
      <c r="K121" s="33">
        <v>425</v>
      </c>
      <c r="L121" s="33">
        <v>395</v>
      </c>
      <c r="M121" s="33">
        <v>416</v>
      </c>
      <c r="N121" s="33">
        <v>371</v>
      </c>
      <c r="O121" s="33">
        <v>408</v>
      </c>
      <c r="P121" s="34">
        <f t="shared" si="1"/>
        <v>4987</v>
      </c>
    </row>
    <row r="122" spans="1:16" ht="15.75" thickBot="1" x14ac:dyDescent="0.3">
      <c r="A122" s="35" t="s">
        <v>150</v>
      </c>
      <c r="B122" s="36" t="s">
        <v>534</v>
      </c>
      <c r="C122" s="37">
        <v>182</v>
      </c>
      <c r="D122" s="37">
        <v>163</v>
      </c>
      <c r="E122" s="37">
        <v>153</v>
      </c>
      <c r="F122" s="37">
        <v>153</v>
      </c>
      <c r="G122" s="37">
        <v>137</v>
      </c>
      <c r="H122" s="37">
        <v>152</v>
      </c>
      <c r="I122" s="37">
        <v>162</v>
      </c>
      <c r="J122" s="37">
        <v>179</v>
      </c>
      <c r="K122" s="37">
        <v>181</v>
      </c>
      <c r="L122" s="37">
        <v>148</v>
      </c>
      <c r="M122" s="37">
        <v>172</v>
      </c>
      <c r="N122" s="37">
        <v>171</v>
      </c>
      <c r="O122" s="37">
        <v>138</v>
      </c>
      <c r="P122" s="38">
        <f t="shared" si="1"/>
        <v>2091</v>
      </c>
    </row>
    <row r="123" spans="1:16" ht="16.5" customHeight="1" x14ac:dyDescent="0.2">
      <c r="A123" s="24"/>
      <c r="B123" s="24" t="s">
        <v>590</v>
      </c>
      <c r="C123" s="34">
        <f t="shared" ref="C123:P123" si="2">SUM(C8:C122)</f>
        <v>107396</v>
      </c>
      <c r="D123" s="34">
        <f t="shared" si="2"/>
        <v>106620</v>
      </c>
      <c r="E123" s="34">
        <f t="shared" si="2"/>
        <v>105099</v>
      </c>
      <c r="F123" s="34">
        <f t="shared" si="2"/>
        <v>105880</v>
      </c>
      <c r="G123" s="34">
        <f t="shared" si="2"/>
        <v>106369</v>
      </c>
      <c r="H123" s="34">
        <f t="shared" si="2"/>
        <v>108306</v>
      </c>
      <c r="I123" s="34">
        <f t="shared" si="2"/>
        <v>112098</v>
      </c>
      <c r="J123" s="34">
        <f t="shared" si="2"/>
        <v>114275</v>
      </c>
      <c r="K123" s="34">
        <f t="shared" si="2"/>
        <v>115225</v>
      </c>
      <c r="L123" s="34">
        <f t="shared" si="2"/>
        <v>126160</v>
      </c>
      <c r="M123" s="34">
        <f t="shared" si="2"/>
        <v>114574</v>
      </c>
      <c r="N123" s="34">
        <f t="shared" si="2"/>
        <v>101291</v>
      </c>
      <c r="O123" s="34">
        <f t="shared" si="2"/>
        <v>103419</v>
      </c>
      <c r="P123" s="34">
        <f t="shared" si="2"/>
        <v>1426712</v>
      </c>
    </row>
    <row r="125" spans="1:16" x14ac:dyDescent="0.2">
      <c r="A125" s="20" t="s">
        <v>536</v>
      </c>
      <c r="B125" s="20" t="s">
        <v>651</v>
      </c>
      <c r="C125" s="39">
        <v>14</v>
      </c>
      <c r="D125" s="39">
        <v>24</v>
      </c>
      <c r="E125" s="39">
        <v>22</v>
      </c>
      <c r="F125" s="39">
        <v>25</v>
      </c>
      <c r="G125" s="39">
        <v>29</v>
      </c>
      <c r="H125" s="39">
        <v>31</v>
      </c>
      <c r="I125" s="39">
        <v>59</v>
      </c>
      <c r="J125" s="39">
        <v>75</v>
      </c>
      <c r="K125" s="39">
        <v>90</v>
      </c>
      <c r="L125" s="39">
        <v>104</v>
      </c>
      <c r="M125" s="39">
        <v>74</v>
      </c>
      <c r="N125" s="39">
        <v>87</v>
      </c>
      <c r="O125" s="39">
        <v>84</v>
      </c>
      <c r="P125" s="25">
        <f>SUM(C125:O125)</f>
        <v>718</v>
      </c>
    </row>
    <row r="126" spans="1:16" x14ac:dyDescent="0.2">
      <c r="A126" s="20" t="s">
        <v>538</v>
      </c>
      <c r="B126" s="20" t="s">
        <v>539</v>
      </c>
      <c r="C126" s="39">
        <v>66</v>
      </c>
      <c r="D126" s="39">
        <v>67</v>
      </c>
      <c r="E126" s="39">
        <v>67</v>
      </c>
      <c r="F126" s="39">
        <v>75</v>
      </c>
      <c r="G126" s="39">
        <v>78</v>
      </c>
      <c r="H126" s="39">
        <v>94</v>
      </c>
      <c r="I126" s="39">
        <v>100</v>
      </c>
      <c r="J126" s="39">
        <v>100</v>
      </c>
      <c r="K126" s="39">
        <v>102</v>
      </c>
      <c r="L126" s="39">
        <v>87</v>
      </c>
      <c r="M126" s="39">
        <v>74</v>
      </c>
      <c r="N126" s="39">
        <v>63</v>
      </c>
      <c r="O126" s="39">
        <v>35</v>
      </c>
      <c r="P126" s="25">
        <f t="shared" ref="P126:P217" si="3">SUM(C126:O126)</f>
        <v>1008</v>
      </c>
    </row>
    <row r="127" spans="1:16" x14ac:dyDescent="0.2">
      <c r="A127" s="20" t="s">
        <v>151</v>
      </c>
      <c r="B127" s="20" t="s">
        <v>152</v>
      </c>
      <c r="C127" s="39">
        <v>77</v>
      </c>
      <c r="D127" s="39">
        <v>79</v>
      </c>
      <c r="E127" s="39">
        <v>79</v>
      </c>
      <c r="F127" s="39">
        <v>77</v>
      </c>
      <c r="G127" s="39">
        <v>79</v>
      </c>
      <c r="H127" s="39">
        <v>77</v>
      </c>
      <c r="I127" s="39">
        <v>74</v>
      </c>
      <c r="J127" s="39">
        <v>71</v>
      </c>
      <c r="K127" s="39">
        <v>62</v>
      </c>
      <c r="L127" s="39">
        <v>62</v>
      </c>
      <c r="M127" s="39">
        <v>64</v>
      </c>
      <c r="N127" s="39">
        <v>61</v>
      </c>
      <c r="O127" s="39">
        <v>38</v>
      </c>
      <c r="P127" s="25">
        <f t="shared" si="3"/>
        <v>900</v>
      </c>
    </row>
    <row r="128" spans="1:16" x14ac:dyDescent="0.2">
      <c r="A128" s="20" t="s">
        <v>153</v>
      </c>
      <c r="B128" s="20" t="s">
        <v>154</v>
      </c>
      <c r="C128" s="39">
        <v>44</v>
      </c>
      <c r="D128" s="39">
        <v>48</v>
      </c>
      <c r="E128" s="39">
        <v>51</v>
      </c>
      <c r="F128" s="39">
        <v>48</v>
      </c>
      <c r="G128" s="39">
        <v>48</v>
      </c>
      <c r="H128" s="39">
        <v>72</v>
      </c>
      <c r="I128" s="39">
        <v>51</v>
      </c>
      <c r="J128" s="39">
        <v>52</v>
      </c>
      <c r="K128" s="39">
        <v>51</v>
      </c>
      <c r="L128" s="39">
        <v>58</v>
      </c>
      <c r="M128" s="39">
        <v>50</v>
      </c>
      <c r="N128" s="39">
        <v>50</v>
      </c>
      <c r="O128" s="39">
        <v>32</v>
      </c>
      <c r="P128" s="25">
        <f t="shared" si="3"/>
        <v>655</v>
      </c>
    </row>
    <row r="129" spans="1:16" x14ac:dyDescent="0.2">
      <c r="A129" s="20" t="s">
        <v>155</v>
      </c>
      <c r="B129" s="20" t="s">
        <v>156</v>
      </c>
      <c r="C129" s="39">
        <v>0</v>
      </c>
      <c r="D129" s="39">
        <v>0</v>
      </c>
      <c r="E129" s="39">
        <v>0</v>
      </c>
      <c r="F129" s="39">
        <v>0</v>
      </c>
      <c r="G129" s="39">
        <v>18</v>
      </c>
      <c r="H129" s="39">
        <v>22</v>
      </c>
      <c r="I129" s="39">
        <v>40</v>
      </c>
      <c r="J129" s="39">
        <v>44</v>
      </c>
      <c r="K129" s="39">
        <v>44</v>
      </c>
      <c r="L129" s="39">
        <v>41</v>
      </c>
      <c r="M129" s="39">
        <v>46</v>
      </c>
      <c r="N129" s="39">
        <v>36</v>
      </c>
      <c r="O129" s="39">
        <v>29</v>
      </c>
      <c r="P129" s="25">
        <f t="shared" si="3"/>
        <v>320</v>
      </c>
    </row>
    <row r="130" spans="1:16" x14ac:dyDescent="0.2">
      <c r="A130" s="20" t="s">
        <v>157</v>
      </c>
      <c r="B130" s="20" t="s">
        <v>158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1</v>
      </c>
      <c r="J130" s="39">
        <v>5</v>
      </c>
      <c r="K130" s="39">
        <v>8</v>
      </c>
      <c r="L130" s="39">
        <v>12</v>
      </c>
      <c r="M130" s="39">
        <v>7</v>
      </c>
      <c r="N130" s="39">
        <v>2</v>
      </c>
      <c r="O130" s="39">
        <v>1</v>
      </c>
      <c r="P130" s="25">
        <f t="shared" si="3"/>
        <v>36</v>
      </c>
    </row>
    <row r="131" spans="1:16" x14ac:dyDescent="0.2">
      <c r="A131" s="20" t="s">
        <v>159</v>
      </c>
      <c r="B131" s="20" t="s">
        <v>652</v>
      </c>
      <c r="C131" s="39">
        <v>5</v>
      </c>
      <c r="D131" s="39">
        <v>11</v>
      </c>
      <c r="E131" s="39">
        <v>12</v>
      </c>
      <c r="F131" s="39">
        <v>11</v>
      </c>
      <c r="G131" s="39">
        <v>9</v>
      </c>
      <c r="H131" s="39">
        <v>17</v>
      </c>
      <c r="I131" s="39">
        <v>13</v>
      </c>
      <c r="J131" s="39">
        <v>11</v>
      </c>
      <c r="K131" s="39">
        <v>9</v>
      </c>
      <c r="L131" s="39">
        <v>11</v>
      </c>
      <c r="M131" s="39">
        <v>12</v>
      </c>
      <c r="N131" s="39">
        <v>2</v>
      </c>
      <c r="O131" s="39">
        <v>9</v>
      </c>
      <c r="P131" s="25">
        <f t="shared" si="3"/>
        <v>132</v>
      </c>
    </row>
    <row r="132" spans="1:16" x14ac:dyDescent="0.2">
      <c r="A132" s="20" t="s">
        <v>160</v>
      </c>
      <c r="B132" s="20" t="s">
        <v>161</v>
      </c>
      <c r="C132" s="39">
        <v>47</v>
      </c>
      <c r="D132" s="39">
        <v>43</v>
      </c>
      <c r="E132" s="39">
        <v>49</v>
      </c>
      <c r="F132" s="39">
        <v>36</v>
      </c>
      <c r="G132" s="39">
        <v>40</v>
      </c>
      <c r="H132" s="39">
        <v>38</v>
      </c>
      <c r="I132" s="39">
        <v>38</v>
      </c>
      <c r="J132" s="39">
        <v>42</v>
      </c>
      <c r="K132" s="39">
        <v>27</v>
      </c>
      <c r="L132" s="39">
        <v>32</v>
      </c>
      <c r="M132" s="39">
        <v>21</v>
      </c>
      <c r="N132" s="39">
        <v>18</v>
      </c>
      <c r="O132" s="39">
        <v>19</v>
      </c>
      <c r="P132" s="25">
        <f t="shared" si="3"/>
        <v>450</v>
      </c>
    </row>
    <row r="133" spans="1:16" x14ac:dyDescent="0.2">
      <c r="A133" s="20" t="s">
        <v>162</v>
      </c>
      <c r="B133" s="20" t="s">
        <v>653</v>
      </c>
      <c r="C133" s="39">
        <v>3</v>
      </c>
      <c r="D133" s="39">
        <v>4</v>
      </c>
      <c r="E133" s="39">
        <v>9</v>
      </c>
      <c r="F133" s="39">
        <v>7</v>
      </c>
      <c r="G133" s="39">
        <v>10</v>
      </c>
      <c r="H133" s="39">
        <v>23</v>
      </c>
      <c r="I133" s="39">
        <v>17</v>
      </c>
      <c r="J133" s="39">
        <v>11</v>
      </c>
      <c r="K133" s="39">
        <v>10</v>
      </c>
      <c r="L133" s="39">
        <v>0</v>
      </c>
      <c r="M133" s="39">
        <v>0</v>
      </c>
      <c r="N133" s="39">
        <v>0</v>
      </c>
      <c r="O133" s="39">
        <v>0</v>
      </c>
      <c r="P133" s="25">
        <f t="shared" si="3"/>
        <v>94</v>
      </c>
    </row>
    <row r="134" spans="1:16" x14ac:dyDescent="0.2">
      <c r="A134" s="20" t="s">
        <v>163</v>
      </c>
      <c r="B134" s="20" t="s">
        <v>654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13</v>
      </c>
      <c r="J134" s="39">
        <v>29</v>
      </c>
      <c r="K134" s="39">
        <v>29</v>
      </c>
      <c r="L134" s="39">
        <v>35</v>
      </c>
      <c r="M134" s="39">
        <v>29</v>
      </c>
      <c r="N134" s="39">
        <v>28</v>
      </c>
      <c r="O134" s="39">
        <v>17</v>
      </c>
      <c r="P134" s="25">
        <f t="shared" si="3"/>
        <v>180</v>
      </c>
    </row>
    <row r="135" spans="1:16" x14ac:dyDescent="0.2">
      <c r="A135" s="20" t="s">
        <v>591</v>
      </c>
      <c r="B135" s="20" t="s">
        <v>647</v>
      </c>
      <c r="C135" s="39">
        <v>74</v>
      </c>
      <c r="D135" s="39">
        <v>71</v>
      </c>
      <c r="E135" s="39">
        <v>85</v>
      </c>
      <c r="F135" s="39">
        <v>80</v>
      </c>
      <c r="G135" s="39">
        <v>79</v>
      </c>
      <c r="H135" s="39">
        <v>84</v>
      </c>
      <c r="I135" s="39">
        <v>79</v>
      </c>
      <c r="J135" s="39">
        <v>48</v>
      </c>
      <c r="K135" s="39">
        <v>54</v>
      </c>
      <c r="L135" s="39">
        <v>0</v>
      </c>
      <c r="M135" s="39">
        <v>0</v>
      </c>
      <c r="N135" s="39">
        <v>0</v>
      </c>
      <c r="O135" s="39">
        <v>0</v>
      </c>
      <c r="P135" s="25">
        <f t="shared" si="3"/>
        <v>654</v>
      </c>
    </row>
    <row r="136" spans="1:16" x14ac:dyDescent="0.2">
      <c r="A136" s="20" t="s">
        <v>164</v>
      </c>
      <c r="B136" s="20" t="s">
        <v>165</v>
      </c>
      <c r="C136" s="39">
        <v>126</v>
      </c>
      <c r="D136" s="39">
        <v>136</v>
      </c>
      <c r="E136" s="39">
        <v>130</v>
      </c>
      <c r="F136" s="39">
        <v>127</v>
      </c>
      <c r="G136" s="39">
        <v>124</v>
      </c>
      <c r="H136" s="39">
        <v>121</v>
      </c>
      <c r="I136" s="39">
        <v>119</v>
      </c>
      <c r="J136" s="39">
        <v>116</v>
      </c>
      <c r="K136" s="39">
        <v>76</v>
      </c>
      <c r="L136" s="39">
        <v>0</v>
      </c>
      <c r="M136" s="39">
        <v>0</v>
      </c>
      <c r="N136" s="39">
        <v>0</v>
      </c>
      <c r="O136" s="39">
        <v>0</v>
      </c>
      <c r="P136" s="25">
        <f t="shared" si="3"/>
        <v>1075</v>
      </c>
    </row>
    <row r="137" spans="1:16" x14ac:dyDescent="0.2">
      <c r="A137" s="20" t="s">
        <v>166</v>
      </c>
      <c r="B137" s="20" t="s">
        <v>592</v>
      </c>
      <c r="C137" s="39">
        <v>109</v>
      </c>
      <c r="D137" s="39">
        <v>79</v>
      </c>
      <c r="E137" s="39">
        <v>88</v>
      </c>
      <c r="F137" s="39">
        <v>76</v>
      </c>
      <c r="G137" s="39">
        <v>68</v>
      </c>
      <c r="H137" s="39">
        <v>55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25">
        <f t="shared" si="3"/>
        <v>475</v>
      </c>
    </row>
    <row r="138" spans="1:16" x14ac:dyDescent="0.2">
      <c r="A138" s="20" t="s">
        <v>168</v>
      </c>
      <c r="B138" s="20" t="s">
        <v>169</v>
      </c>
      <c r="C138" s="39">
        <v>46</v>
      </c>
      <c r="D138" s="39">
        <v>50</v>
      </c>
      <c r="E138" s="39">
        <v>50</v>
      </c>
      <c r="F138" s="39">
        <v>50</v>
      </c>
      <c r="G138" s="39">
        <v>50</v>
      </c>
      <c r="H138" s="39">
        <v>54</v>
      </c>
      <c r="I138" s="39">
        <v>54</v>
      </c>
      <c r="J138" s="39">
        <v>52</v>
      </c>
      <c r="K138" s="39">
        <v>56</v>
      </c>
      <c r="L138" s="39">
        <v>0</v>
      </c>
      <c r="M138" s="39">
        <v>0</v>
      </c>
      <c r="N138" s="39">
        <v>0</v>
      </c>
      <c r="O138" s="39">
        <v>0</v>
      </c>
      <c r="P138" s="25">
        <f t="shared" si="3"/>
        <v>462</v>
      </c>
    </row>
    <row r="139" spans="1:16" x14ac:dyDescent="0.2">
      <c r="A139" s="20" t="s">
        <v>170</v>
      </c>
      <c r="B139" s="20" t="s">
        <v>593</v>
      </c>
      <c r="C139" s="39">
        <v>41</v>
      </c>
      <c r="D139" s="39">
        <v>42</v>
      </c>
      <c r="E139" s="39">
        <v>45</v>
      </c>
      <c r="F139" s="39">
        <v>47</v>
      </c>
      <c r="G139" s="39">
        <v>54</v>
      </c>
      <c r="H139" s="39">
        <v>60</v>
      </c>
      <c r="I139" s="39">
        <v>58</v>
      </c>
      <c r="J139" s="39">
        <v>56</v>
      </c>
      <c r="K139" s="39">
        <v>47</v>
      </c>
      <c r="L139" s="39">
        <v>0</v>
      </c>
      <c r="M139" s="39">
        <v>0</v>
      </c>
      <c r="N139" s="39">
        <v>0</v>
      </c>
      <c r="O139" s="39">
        <v>0</v>
      </c>
      <c r="P139" s="25">
        <f t="shared" si="3"/>
        <v>450</v>
      </c>
    </row>
    <row r="140" spans="1:16" x14ac:dyDescent="0.2">
      <c r="A140" s="20" t="s">
        <v>172</v>
      </c>
      <c r="B140" s="20" t="s">
        <v>655</v>
      </c>
      <c r="C140" s="39">
        <v>123</v>
      </c>
      <c r="D140" s="39">
        <v>122</v>
      </c>
      <c r="E140" s="39">
        <v>122</v>
      </c>
      <c r="F140" s="39">
        <v>123</v>
      </c>
      <c r="G140" s="39">
        <v>138</v>
      </c>
      <c r="H140" s="39">
        <v>117</v>
      </c>
      <c r="I140" s="39">
        <v>135</v>
      </c>
      <c r="J140" s="39">
        <v>124</v>
      </c>
      <c r="K140" s="39">
        <v>118</v>
      </c>
      <c r="L140" s="39">
        <v>106</v>
      </c>
      <c r="M140" s="39">
        <v>62</v>
      </c>
      <c r="N140" s="39">
        <v>38</v>
      </c>
      <c r="O140" s="39">
        <v>22</v>
      </c>
      <c r="P140" s="25">
        <f t="shared" si="3"/>
        <v>1350</v>
      </c>
    </row>
    <row r="141" spans="1:16" x14ac:dyDescent="0.2">
      <c r="A141" s="20" t="s">
        <v>174</v>
      </c>
      <c r="B141" s="20" t="s">
        <v>175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69</v>
      </c>
      <c r="I141" s="39">
        <v>101</v>
      </c>
      <c r="J141" s="39">
        <v>81</v>
      </c>
      <c r="K141" s="39">
        <v>96</v>
      </c>
      <c r="L141" s="39">
        <v>93</v>
      </c>
      <c r="M141" s="39">
        <v>90</v>
      </c>
      <c r="N141" s="39">
        <v>103</v>
      </c>
      <c r="O141" s="39">
        <v>50</v>
      </c>
      <c r="P141" s="25">
        <f t="shared" si="3"/>
        <v>683</v>
      </c>
    </row>
    <row r="142" spans="1:16" x14ac:dyDescent="0.2">
      <c r="A142" s="20" t="s">
        <v>176</v>
      </c>
      <c r="B142" s="20" t="s">
        <v>177</v>
      </c>
      <c r="C142" s="39">
        <v>22</v>
      </c>
      <c r="D142" s="39">
        <v>25</v>
      </c>
      <c r="E142" s="39">
        <v>23</v>
      </c>
      <c r="F142" s="39">
        <v>22</v>
      </c>
      <c r="G142" s="39">
        <v>23</v>
      </c>
      <c r="H142" s="39">
        <v>23</v>
      </c>
      <c r="I142" s="39">
        <v>22</v>
      </c>
      <c r="J142" s="39">
        <v>22</v>
      </c>
      <c r="K142" s="39">
        <v>18</v>
      </c>
      <c r="L142" s="39">
        <v>0</v>
      </c>
      <c r="M142" s="39">
        <v>0</v>
      </c>
      <c r="N142" s="39">
        <v>0</v>
      </c>
      <c r="O142" s="39">
        <v>0</v>
      </c>
      <c r="P142" s="25">
        <f t="shared" si="3"/>
        <v>200</v>
      </c>
    </row>
    <row r="143" spans="1:16" x14ac:dyDescent="0.2">
      <c r="A143" s="20" t="s">
        <v>178</v>
      </c>
      <c r="B143" s="20" t="s">
        <v>594</v>
      </c>
      <c r="C143" s="39">
        <v>57</v>
      </c>
      <c r="D143" s="39">
        <v>56</v>
      </c>
      <c r="E143" s="39">
        <v>49</v>
      </c>
      <c r="F143" s="39">
        <v>55</v>
      </c>
      <c r="G143" s="39">
        <v>57</v>
      </c>
      <c r="H143" s="39">
        <v>47</v>
      </c>
      <c r="I143" s="39">
        <v>32</v>
      </c>
      <c r="J143" s="39">
        <v>25</v>
      </c>
      <c r="K143" s="39">
        <v>26</v>
      </c>
      <c r="L143" s="39">
        <v>0</v>
      </c>
      <c r="M143" s="39">
        <v>0</v>
      </c>
      <c r="N143" s="39">
        <v>0</v>
      </c>
      <c r="O143" s="39">
        <v>0</v>
      </c>
      <c r="P143" s="25">
        <f t="shared" si="3"/>
        <v>404</v>
      </c>
    </row>
    <row r="144" spans="1:16" x14ac:dyDescent="0.2">
      <c r="A144" s="20" t="s">
        <v>179</v>
      </c>
      <c r="B144" s="20" t="s">
        <v>180</v>
      </c>
      <c r="C144" s="39">
        <v>76</v>
      </c>
      <c r="D144" s="39">
        <v>70</v>
      </c>
      <c r="E144" s="39">
        <v>77</v>
      </c>
      <c r="F144" s="39">
        <v>72</v>
      </c>
      <c r="G144" s="39">
        <v>71</v>
      </c>
      <c r="H144" s="39">
        <v>67</v>
      </c>
      <c r="I144" s="39">
        <v>65</v>
      </c>
      <c r="J144" s="39">
        <v>72</v>
      </c>
      <c r="K144" s="39">
        <v>70</v>
      </c>
      <c r="L144" s="39">
        <v>52</v>
      </c>
      <c r="M144" s="39">
        <v>49</v>
      </c>
      <c r="N144" s="39">
        <v>60</v>
      </c>
      <c r="O144" s="39">
        <v>49</v>
      </c>
      <c r="P144" s="25">
        <f t="shared" si="3"/>
        <v>850</v>
      </c>
    </row>
    <row r="145" spans="1:16" x14ac:dyDescent="0.2">
      <c r="A145" s="20" t="s">
        <v>181</v>
      </c>
      <c r="B145" s="20" t="s">
        <v>182</v>
      </c>
      <c r="C145" s="39">
        <v>106</v>
      </c>
      <c r="D145" s="39">
        <v>119</v>
      </c>
      <c r="E145" s="39">
        <v>99</v>
      </c>
      <c r="F145" s="39">
        <v>120</v>
      </c>
      <c r="G145" s="39">
        <v>91</v>
      </c>
      <c r="H145" s="39">
        <v>93</v>
      </c>
      <c r="I145" s="39">
        <v>84</v>
      </c>
      <c r="J145" s="39">
        <v>64</v>
      </c>
      <c r="K145" s="39">
        <v>88</v>
      </c>
      <c r="L145" s="39">
        <v>74</v>
      </c>
      <c r="M145" s="39">
        <v>68</v>
      </c>
      <c r="N145" s="39">
        <v>52</v>
      </c>
      <c r="O145" s="39">
        <v>23</v>
      </c>
      <c r="P145" s="25">
        <f t="shared" si="3"/>
        <v>1081</v>
      </c>
    </row>
    <row r="146" spans="1:16" x14ac:dyDescent="0.2">
      <c r="A146" s="20" t="s">
        <v>183</v>
      </c>
      <c r="B146" s="20" t="s">
        <v>184</v>
      </c>
      <c r="C146" s="39">
        <v>47</v>
      </c>
      <c r="D146" s="39">
        <v>57</v>
      </c>
      <c r="E146" s="39">
        <v>51</v>
      </c>
      <c r="F146" s="39">
        <v>54</v>
      </c>
      <c r="G146" s="39">
        <v>49</v>
      </c>
      <c r="H146" s="39">
        <v>58</v>
      </c>
      <c r="I146" s="39">
        <v>53</v>
      </c>
      <c r="J146" s="39">
        <v>49</v>
      </c>
      <c r="K146" s="39">
        <v>37</v>
      </c>
      <c r="L146" s="39">
        <v>0</v>
      </c>
      <c r="M146" s="39">
        <v>0</v>
      </c>
      <c r="N146" s="39">
        <v>0</v>
      </c>
      <c r="O146" s="39">
        <v>0</v>
      </c>
      <c r="P146" s="25">
        <f t="shared" si="3"/>
        <v>455</v>
      </c>
    </row>
    <row r="147" spans="1:16" x14ac:dyDescent="0.2">
      <c r="A147" s="20" t="s">
        <v>542</v>
      </c>
      <c r="B147" s="20" t="s">
        <v>656</v>
      </c>
      <c r="C147" s="39">
        <v>83</v>
      </c>
      <c r="D147" s="39">
        <v>69</v>
      </c>
      <c r="E147" s="39">
        <v>86</v>
      </c>
      <c r="F147" s="39">
        <v>79</v>
      </c>
      <c r="G147" s="39">
        <v>53</v>
      </c>
      <c r="H147" s="39">
        <v>55</v>
      </c>
      <c r="I147" s="39">
        <v>42</v>
      </c>
      <c r="J147" s="39">
        <v>46</v>
      </c>
      <c r="K147" s="39">
        <v>46</v>
      </c>
      <c r="L147" s="39">
        <v>0</v>
      </c>
      <c r="M147" s="39">
        <v>0</v>
      </c>
      <c r="N147" s="39">
        <v>0</v>
      </c>
      <c r="O147" s="39">
        <v>0</v>
      </c>
      <c r="P147" s="25">
        <f t="shared" si="3"/>
        <v>559</v>
      </c>
    </row>
    <row r="148" spans="1:16" x14ac:dyDescent="0.2">
      <c r="A148" s="20" t="s">
        <v>185</v>
      </c>
      <c r="B148" s="20" t="s">
        <v>186</v>
      </c>
      <c r="C148" s="39">
        <v>42</v>
      </c>
      <c r="D148" s="39">
        <v>41</v>
      </c>
      <c r="E148" s="39">
        <v>48</v>
      </c>
      <c r="F148" s="39">
        <v>37</v>
      </c>
      <c r="G148" s="39">
        <v>37</v>
      </c>
      <c r="H148" s="39">
        <v>35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25">
        <f t="shared" si="3"/>
        <v>240</v>
      </c>
    </row>
    <row r="149" spans="1:16" x14ac:dyDescent="0.2">
      <c r="A149" s="20" t="s">
        <v>187</v>
      </c>
      <c r="B149" s="20" t="s">
        <v>188</v>
      </c>
      <c r="C149" s="39">
        <v>40</v>
      </c>
      <c r="D149" s="39">
        <v>42</v>
      </c>
      <c r="E149" s="39">
        <v>40</v>
      </c>
      <c r="F149" s="39">
        <v>44</v>
      </c>
      <c r="G149" s="39">
        <v>45</v>
      </c>
      <c r="H149" s="39">
        <v>43</v>
      </c>
      <c r="I149" s="39">
        <v>47</v>
      </c>
      <c r="J149" s="39">
        <v>48</v>
      </c>
      <c r="K149" s="39">
        <v>46</v>
      </c>
      <c r="L149" s="39">
        <v>51</v>
      </c>
      <c r="M149" s="39">
        <v>56</v>
      </c>
      <c r="N149" s="39">
        <v>51</v>
      </c>
      <c r="O149" s="39">
        <v>47</v>
      </c>
      <c r="P149" s="25">
        <f t="shared" si="3"/>
        <v>600</v>
      </c>
    </row>
    <row r="150" spans="1:16" x14ac:dyDescent="0.2">
      <c r="A150" s="20" t="s">
        <v>189</v>
      </c>
      <c r="B150" s="20" t="s">
        <v>595</v>
      </c>
      <c r="C150" s="39">
        <v>32</v>
      </c>
      <c r="D150" s="39">
        <v>33</v>
      </c>
      <c r="E150" s="39">
        <v>32</v>
      </c>
      <c r="F150" s="39">
        <v>36</v>
      </c>
      <c r="G150" s="39">
        <v>36</v>
      </c>
      <c r="H150" s="39">
        <v>41</v>
      </c>
      <c r="I150" s="39">
        <v>40</v>
      </c>
      <c r="J150" s="39">
        <v>40</v>
      </c>
      <c r="K150" s="39">
        <v>40</v>
      </c>
      <c r="L150" s="39">
        <v>46</v>
      </c>
      <c r="M150" s="39">
        <v>46</v>
      </c>
      <c r="N150" s="39">
        <v>45</v>
      </c>
      <c r="O150" s="39">
        <v>47</v>
      </c>
      <c r="P150" s="25">
        <f t="shared" si="3"/>
        <v>514</v>
      </c>
    </row>
    <row r="151" spans="1:16" x14ac:dyDescent="0.2">
      <c r="A151" s="20" t="s">
        <v>191</v>
      </c>
      <c r="B151" s="20" t="s">
        <v>192</v>
      </c>
      <c r="C151" s="39">
        <v>0</v>
      </c>
      <c r="D151" s="39">
        <v>40</v>
      </c>
      <c r="E151" s="39">
        <v>37</v>
      </c>
      <c r="F151" s="39">
        <v>40</v>
      </c>
      <c r="G151" s="39">
        <v>38</v>
      </c>
      <c r="H151" s="39">
        <v>38</v>
      </c>
      <c r="I151" s="39">
        <v>32</v>
      </c>
      <c r="J151" s="39">
        <v>25</v>
      </c>
      <c r="K151" s="39">
        <v>8</v>
      </c>
      <c r="L151" s="39">
        <v>0</v>
      </c>
      <c r="M151" s="39">
        <v>0</v>
      </c>
      <c r="N151" s="39">
        <v>0</v>
      </c>
      <c r="O151" s="39">
        <v>0</v>
      </c>
      <c r="P151" s="25">
        <f t="shared" si="3"/>
        <v>258</v>
      </c>
    </row>
    <row r="152" spans="1:16" x14ac:dyDescent="0.2">
      <c r="A152" s="20" t="s">
        <v>193</v>
      </c>
      <c r="B152" s="20" t="s">
        <v>194</v>
      </c>
      <c r="C152" s="39">
        <v>26</v>
      </c>
      <c r="D152" s="39">
        <v>23</v>
      </c>
      <c r="E152" s="39">
        <v>32</v>
      </c>
      <c r="F152" s="39">
        <v>22</v>
      </c>
      <c r="G152" s="39">
        <v>26</v>
      </c>
      <c r="H152" s="39">
        <v>16</v>
      </c>
      <c r="I152" s="39">
        <v>30</v>
      </c>
      <c r="J152" s="39">
        <v>29</v>
      </c>
      <c r="K152" s="39">
        <v>24</v>
      </c>
      <c r="L152" s="39">
        <v>0</v>
      </c>
      <c r="M152" s="39">
        <v>0</v>
      </c>
      <c r="N152" s="39">
        <v>0</v>
      </c>
      <c r="O152" s="39">
        <v>0</v>
      </c>
      <c r="P152" s="25">
        <f t="shared" si="3"/>
        <v>228</v>
      </c>
    </row>
    <row r="153" spans="1:16" x14ac:dyDescent="0.2">
      <c r="A153" s="20" t="s">
        <v>195</v>
      </c>
      <c r="B153" s="20" t="s">
        <v>196</v>
      </c>
      <c r="C153" s="39">
        <v>143</v>
      </c>
      <c r="D153" s="39">
        <v>130</v>
      </c>
      <c r="E153" s="39">
        <v>128</v>
      </c>
      <c r="F153" s="39">
        <v>120</v>
      </c>
      <c r="G153" s="39">
        <v>103</v>
      </c>
      <c r="H153" s="39">
        <v>118</v>
      </c>
      <c r="I153" s="39">
        <v>114</v>
      </c>
      <c r="J153" s="39">
        <v>75</v>
      </c>
      <c r="K153" s="39">
        <v>65</v>
      </c>
      <c r="L153" s="39">
        <v>74</v>
      </c>
      <c r="M153" s="39">
        <v>36</v>
      </c>
      <c r="N153" s="39">
        <v>41</v>
      </c>
      <c r="O153" s="39">
        <v>33</v>
      </c>
      <c r="P153" s="25">
        <f t="shared" si="3"/>
        <v>1180</v>
      </c>
    </row>
    <row r="154" spans="1:16" x14ac:dyDescent="0.2">
      <c r="A154" s="20" t="s">
        <v>197</v>
      </c>
      <c r="B154" s="20" t="s">
        <v>596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6</v>
      </c>
      <c r="J154" s="39">
        <v>16</v>
      </c>
      <c r="K154" s="39">
        <v>21</v>
      </c>
      <c r="L154" s="39">
        <v>18</v>
      </c>
      <c r="M154" s="39">
        <v>20</v>
      </c>
      <c r="N154" s="39">
        <v>18</v>
      </c>
      <c r="O154" s="39">
        <v>8</v>
      </c>
      <c r="P154" s="25">
        <f t="shared" si="3"/>
        <v>107</v>
      </c>
    </row>
    <row r="155" spans="1:16" x14ac:dyDescent="0.2">
      <c r="A155" s="20" t="s">
        <v>198</v>
      </c>
      <c r="B155" s="20" t="s">
        <v>199</v>
      </c>
      <c r="C155" s="39">
        <v>93</v>
      </c>
      <c r="D155" s="39">
        <v>92</v>
      </c>
      <c r="E155" s="39">
        <v>103</v>
      </c>
      <c r="F155" s="39">
        <v>98</v>
      </c>
      <c r="G155" s="39">
        <v>118</v>
      </c>
      <c r="H155" s="39">
        <v>104</v>
      </c>
      <c r="I155" s="39">
        <v>81</v>
      </c>
      <c r="J155" s="39">
        <v>95</v>
      </c>
      <c r="K155" s="39">
        <v>66</v>
      </c>
      <c r="L155" s="39">
        <v>0</v>
      </c>
      <c r="M155" s="39">
        <v>0</v>
      </c>
      <c r="N155" s="39">
        <v>0</v>
      </c>
      <c r="O155" s="39">
        <v>0</v>
      </c>
      <c r="P155" s="25">
        <f t="shared" si="3"/>
        <v>850</v>
      </c>
    </row>
    <row r="156" spans="1:16" x14ac:dyDescent="0.2">
      <c r="A156" s="20" t="s">
        <v>200</v>
      </c>
      <c r="B156" s="20" t="s">
        <v>201</v>
      </c>
      <c r="C156" s="39">
        <v>111</v>
      </c>
      <c r="D156" s="39">
        <v>104</v>
      </c>
      <c r="E156" s="39">
        <v>113</v>
      </c>
      <c r="F156" s="39">
        <v>101</v>
      </c>
      <c r="G156" s="39">
        <v>113</v>
      </c>
      <c r="H156" s="39">
        <v>99</v>
      </c>
      <c r="I156" s="39">
        <v>107</v>
      </c>
      <c r="J156" s="39">
        <v>106</v>
      </c>
      <c r="K156" s="39">
        <v>96</v>
      </c>
      <c r="L156" s="39">
        <v>32</v>
      </c>
      <c r="M156" s="39">
        <v>18</v>
      </c>
      <c r="N156" s="39">
        <v>0</v>
      </c>
      <c r="O156" s="39">
        <v>0</v>
      </c>
      <c r="P156" s="25">
        <f t="shared" si="3"/>
        <v>1000</v>
      </c>
    </row>
    <row r="157" spans="1:16" x14ac:dyDescent="0.2">
      <c r="A157" s="20" t="s">
        <v>202</v>
      </c>
      <c r="B157" s="20" t="s">
        <v>203</v>
      </c>
      <c r="C157" s="39">
        <v>95</v>
      </c>
      <c r="D157" s="39">
        <v>86</v>
      </c>
      <c r="E157" s="39">
        <v>77</v>
      </c>
      <c r="F157" s="39">
        <v>85</v>
      </c>
      <c r="G157" s="39">
        <v>78</v>
      </c>
      <c r="H157" s="39">
        <v>61</v>
      </c>
      <c r="I157" s="39">
        <v>58</v>
      </c>
      <c r="J157" s="39">
        <v>84</v>
      </c>
      <c r="K157" s="39">
        <v>43</v>
      </c>
      <c r="L157" s="39">
        <v>0</v>
      </c>
      <c r="M157" s="39">
        <v>0</v>
      </c>
      <c r="N157" s="39">
        <v>0</v>
      </c>
      <c r="O157" s="39">
        <v>0</v>
      </c>
      <c r="P157" s="25">
        <f t="shared" si="3"/>
        <v>667</v>
      </c>
    </row>
    <row r="158" spans="1:16" x14ac:dyDescent="0.2">
      <c r="A158" s="20" t="s">
        <v>204</v>
      </c>
      <c r="B158" s="20" t="s">
        <v>205</v>
      </c>
      <c r="C158" s="39">
        <v>2</v>
      </c>
      <c r="D158" s="39">
        <v>3</v>
      </c>
      <c r="E158" s="39">
        <v>6</v>
      </c>
      <c r="F158" s="39">
        <v>5</v>
      </c>
      <c r="G158" s="39">
        <v>4</v>
      </c>
      <c r="H158" s="39">
        <v>7</v>
      </c>
      <c r="I158" s="39">
        <v>5</v>
      </c>
      <c r="J158" s="39">
        <v>4</v>
      </c>
      <c r="K158" s="39">
        <v>2</v>
      </c>
      <c r="L158" s="39">
        <v>0</v>
      </c>
      <c r="M158" s="39">
        <v>0</v>
      </c>
      <c r="N158" s="39">
        <v>0</v>
      </c>
      <c r="O158" s="39">
        <v>0</v>
      </c>
      <c r="P158" s="25">
        <f t="shared" si="3"/>
        <v>38</v>
      </c>
    </row>
    <row r="159" spans="1:16" x14ac:dyDescent="0.2">
      <c r="A159" s="20" t="s">
        <v>657</v>
      </c>
      <c r="B159" s="20" t="s">
        <v>658</v>
      </c>
      <c r="C159" s="39">
        <v>100</v>
      </c>
      <c r="D159" s="39">
        <v>102</v>
      </c>
      <c r="E159" s="39">
        <v>94</v>
      </c>
      <c r="F159" s="39">
        <v>86</v>
      </c>
      <c r="G159" s="39">
        <v>68</v>
      </c>
      <c r="H159" s="39">
        <v>82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v>0</v>
      </c>
      <c r="P159" s="25">
        <f t="shared" si="3"/>
        <v>532</v>
      </c>
    </row>
    <row r="160" spans="1:16" x14ac:dyDescent="0.2">
      <c r="A160" s="20" t="s">
        <v>206</v>
      </c>
      <c r="B160" s="20" t="s">
        <v>597</v>
      </c>
      <c r="C160" s="39">
        <v>66</v>
      </c>
      <c r="D160" s="39">
        <v>69</v>
      </c>
      <c r="E160" s="39">
        <v>74</v>
      </c>
      <c r="F160" s="39">
        <v>73</v>
      </c>
      <c r="G160" s="39">
        <v>73</v>
      </c>
      <c r="H160" s="39">
        <v>74</v>
      </c>
      <c r="I160" s="39">
        <v>70</v>
      </c>
      <c r="J160" s="39">
        <v>73</v>
      </c>
      <c r="K160" s="39">
        <v>73</v>
      </c>
      <c r="L160" s="39">
        <v>0</v>
      </c>
      <c r="M160" s="39">
        <v>0</v>
      </c>
      <c r="N160" s="39">
        <v>0</v>
      </c>
      <c r="O160" s="39">
        <v>0</v>
      </c>
      <c r="P160" s="25">
        <f t="shared" si="3"/>
        <v>645</v>
      </c>
    </row>
    <row r="161" spans="1:16" x14ac:dyDescent="0.2">
      <c r="A161" s="20" t="s">
        <v>208</v>
      </c>
      <c r="B161" s="20" t="s">
        <v>209</v>
      </c>
      <c r="C161" s="39">
        <v>66</v>
      </c>
      <c r="D161" s="39">
        <v>69</v>
      </c>
      <c r="E161" s="39">
        <v>62</v>
      </c>
      <c r="F161" s="39">
        <v>52</v>
      </c>
      <c r="G161" s="39">
        <v>63</v>
      </c>
      <c r="H161" s="39">
        <v>59</v>
      </c>
      <c r="I161" s="39">
        <v>61</v>
      </c>
      <c r="J161" s="39">
        <v>49</v>
      </c>
      <c r="K161" s="39">
        <v>29</v>
      </c>
      <c r="L161" s="39">
        <v>0</v>
      </c>
      <c r="M161" s="39">
        <v>0</v>
      </c>
      <c r="N161" s="39">
        <v>0</v>
      </c>
      <c r="O161" s="39">
        <v>0</v>
      </c>
      <c r="P161" s="25">
        <f t="shared" si="3"/>
        <v>510</v>
      </c>
    </row>
    <row r="162" spans="1:16" x14ac:dyDescent="0.2">
      <c r="A162" s="20" t="s">
        <v>210</v>
      </c>
      <c r="B162" s="20" t="s">
        <v>211</v>
      </c>
      <c r="C162" s="39">
        <v>33</v>
      </c>
      <c r="D162" s="39">
        <v>35</v>
      </c>
      <c r="E162" s="39">
        <v>23</v>
      </c>
      <c r="F162" s="39">
        <v>28</v>
      </c>
      <c r="G162" s="39">
        <v>29</v>
      </c>
      <c r="H162" s="39">
        <v>30</v>
      </c>
      <c r="I162" s="39">
        <v>30</v>
      </c>
      <c r="J162" s="39">
        <v>27</v>
      </c>
      <c r="K162" s="39">
        <v>15</v>
      </c>
      <c r="L162" s="39">
        <v>0</v>
      </c>
      <c r="M162" s="39">
        <v>0</v>
      </c>
      <c r="N162" s="39">
        <v>0</v>
      </c>
      <c r="O162" s="39">
        <v>0</v>
      </c>
      <c r="P162" s="25">
        <f t="shared" si="3"/>
        <v>250</v>
      </c>
    </row>
    <row r="163" spans="1:16" x14ac:dyDescent="0.2">
      <c r="A163" s="20" t="s">
        <v>212</v>
      </c>
      <c r="B163" s="20" t="s">
        <v>213</v>
      </c>
      <c r="C163" s="39">
        <v>55</v>
      </c>
      <c r="D163" s="39">
        <v>57</v>
      </c>
      <c r="E163" s="39">
        <v>49</v>
      </c>
      <c r="F163" s="39">
        <v>59</v>
      </c>
      <c r="G163" s="39">
        <v>75</v>
      </c>
      <c r="H163" s="39">
        <v>73</v>
      </c>
      <c r="I163" s="39">
        <v>76</v>
      </c>
      <c r="J163" s="39">
        <v>79</v>
      </c>
      <c r="K163" s="39">
        <v>78</v>
      </c>
      <c r="L163" s="39">
        <v>0</v>
      </c>
      <c r="M163" s="39">
        <v>0</v>
      </c>
      <c r="N163" s="39">
        <v>0</v>
      </c>
      <c r="O163" s="39">
        <v>0</v>
      </c>
      <c r="P163" s="25">
        <f t="shared" si="3"/>
        <v>601</v>
      </c>
    </row>
    <row r="164" spans="1:16" x14ac:dyDescent="0.2">
      <c r="A164" s="20" t="s">
        <v>214</v>
      </c>
      <c r="B164" s="20" t="s">
        <v>215</v>
      </c>
      <c r="C164" s="39">
        <v>119</v>
      </c>
      <c r="D164" s="39">
        <v>98</v>
      </c>
      <c r="E164" s="39">
        <v>87</v>
      </c>
      <c r="F164" s="39">
        <v>103</v>
      </c>
      <c r="G164" s="39">
        <v>107</v>
      </c>
      <c r="H164" s="39">
        <v>102</v>
      </c>
      <c r="I164" s="39">
        <v>92</v>
      </c>
      <c r="J164" s="39">
        <v>89</v>
      </c>
      <c r="K164" s="39">
        <v>77</v>
      </c>
      <c r="L164" s="39">
        <v>0</v>
      </c>
      <c r="M164" s="39">
        <v>0</v>
      </c>
      <c r="N164" s="39">
        <v>0</v>
      </c>
      <c r="O164" s="39">
        <v>0</v>
      </c>
      <c r="P164" s="25">
        <f t="shared" si="3"/>
        <v>874</v>
      </c>
    </row>
    <row r="165" spans="1:16" x14ac:dyDescent="0.2">
      <c r="A165" s="20" t="s">
        <v>216</v>
      </c>
      <c r="B165" s="20" t="s">
        <v>598</v>
      </c>
      <c r="C165" s="39">
        <v>52</v>
      </c>
      <c r="D165" s="39">
        <v>53</v>
      </c>
      <c r="E165" s="39">
        <v>70</v>
      </c>
      <c r="F165" s="39">
        <v>71</v>
      </c>
      <c r="G165" s="39">
        <v>72</v>
      </c>
      <c r="H165" s="39">
        <v>84</v>
      </c>
      <c r="I165" s="39">
        <v>86</v>
      </c>
      <c r="J165" s="39">
        <v>94</v>
      </c>
      <c r="K165" s="39">
        <v>88</v>
      </c>
      <c r="L165" s="39">
        <v>0</v>
      </c>
      <c r="M165" s="39">
        <v>0</v>
      </c>
      <c r="N165" s="39">
        <v>0</v>
      </c>
      <c r="O165" s="39">
        <v>0</v>
      </c>
      <c r="P165" s="25">
        <f t="shared" si="3"/>
        <v>670</v>
      </c>
    </row>
    <row r="166" spans="1:16" x14ac:dyDescent="0.2">
      <c r="A166" s="20" t="s">
        <v>218</v>
      </c>
      <c r="B166" s="20" t="s">
        <v>219</v>
      </c>
      <c r="C166" s="39">
        <v>106</v>
      </c>
      <c r="D166" s="39">
        <v>114</v>
      </c>
      <c r="E166" s="39">
        <v>104</v>
      </c>
      <c r="F166" s="39">
        <v>108</v>
      </c>
      <c r="G166" s="39">
        <v>106</v>
      </c>
      <c r="H166" s="39">
        <v>108</v>
      </c>
      <c r="I166" s="39">
        <v>110</v>
      </c>
      <c r="J166" s="39">
        <v>109</v>
      </c>
      <c r="K166" s="39">
        <v>111</v>
      </c>
      <c r="L166" s="39">
        <v>116</v>
      </c>
      <c r="M166" s="39">
        <v>104</v>
      </c>
      <c r="N166" s="39">
        <v>103</v>
      </c>
      <c r="O166" s="39">
        <v>101</v>
      </c>
      <c r="P166" s="25">
        <f t="shared" si="3"/>
        <v>1400</v>
      </c>
    </row>
    <row r="167" spans="1:16" x14ac:dyDescent="0.2">
      <c r="A167" s="20" t="s">
        <v>220</v>
      </c>
      <c r="B167" s="20" t="s">
        <v>221</v>
      </c>
      <c r="C167" s="39">
        <v>26</v>
      </c>
      <c r="D167" s="39">
        <v>26</v>
      </c>
      <c r="E167" s="39">
        <v>24</v>
      </c>
      <c r="F167" s="39">
        <v>26</v>
      </c>
      <c r="G167" s="39">
        <v>26</v>
      </c>
      <c r="H167" s="39">
        <v>26</v>
      </c>
      <c r="I167" s="39">
        <v>27</v>
      </c>
      <c r="J167" s="39">
        <v>26</v>
      </c>
      <c r="K167" s="39">
        <v>18</v>
      </c>
      <c r="L167" s="39">
        <v>0</v>
      </c>
      <c r="M167" s="39">
        <v>0</v>
      </c>
      <c r="N167" s="39">
        <v>0</v>
      </c>
      <c r="O167" s="39">
        <v>0</v>
      </c>
      <c r="P167" s="25">
        <f t="shared" si="3"/>
        <v>225</v>
      </c>
    </row>
    <row r="168" spans="1:16" x14ac:dyDescent="0.2">
      <c r="A168" s="20" t="s">
        <v>222</v>
      </c>
      <c r="B168" s="20" t="s">
        <v>223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183</v>
      </c>
      <c r="M168" s="39">
        <v>139</v>
      </c>
      <c r="N168" s="39">
        <v>110</v>
      </c>
      <c r="O168" s="39">
        <v>125</v>
      </c>
      <c r="P168" s="25">
        <f t="shared" si="3"/>
        <v>557</v>
      </c>
    </row>
    <row r="169" spans="1:16" x14ac:dyDescent="0.2">
      <c r="A169" s="20" t="s">
        <v>224</v>
      </c>
      <c r="B169" s="20" t="s">
        <v>599</v>
      </c>
      <c r="C169" s="39">
        <v>58</v>
      </c>
      <c r="D169" s="39">
        <v>61</v>
      </c>
      <c r="E169" s="39">
        <v>61</v>
      </c>
      <c r="F169" s="39">
        <v>47</v>
      </c>
      <c r="G169" s="39">
        <v>49</v>
      </c>
      <c r="H169" s="39">
        <v>47</v>
      </c>
      <c r="I169" s="39">
        <v>39</v>
      </c>
      <c r="J169" s="39">
        <v>37</v>
      </c>
      <c r="K169" s="39">
        <v>23</v>
      </c>
      <c r="L169" s="39">
        <v>0</v>
      </c>
      <c r="M169" s="39">
        <v>0</v>
      </c>
      <c r="N169" s="39">
        <v>0</v>
      </c>
      <c r="O169" s="39">
        <v>0</v>
      </c>
      <c r="P169" s="25">
        <f t="shared" si="3"/>
        <v>422</v>
      </c>
    </row>
    <row r="170" spans="1:16" x14ac:dyDescent="0.2">
      <c r="A170" s="20" t="s">
        <v>226</v>
      </c>
      <c r="B170" s="20" t="s">
        <v>227</v>
      </c>
      <c r="C170" s="39">
        <v>45</v>
      </c>
      <c r="D170" s="39">
        <v>47</v>
      </c>
      <c r="E170" s="39">
        <v>53</v>
      </c>
      <c r="F170" s="39">
        <v>51</v>
      </c>
      <c r="G170" s="39">
        <v>53</v>
      </c>
      <c r="H170" s="39">
        <v>47</v>
      </c>
      <c r="I170" s="39">
        <v>36</v>
      </c>
      <c r="J170" s="39">
        <v>41</v>
      </c>
      <c r="K170" s="39">
        <v>27</v>
      </c>
      <c r="L170" s="39">
        <v>0</v>
      </c>
      <c r="M170" s="39">
        <v>0</v>
      </c>
      <c r="N170" s="39">
        <v>0</v>
      </c>
      <c r="O170" s="39">
        <v>0</v>
      </c>
      <c r="P170" s="25">
        <f t="shared" si="3"/>
        <v>400</v>
      </c>
    </row>
    <row r="171" spans="1:16" x14ac:dyDescent="0.2">
      <c r="A171" s="20" t="s">
        <v>543</v>
      </c>
      <c r="B171" s="20" t="s">
        <v>544</v>
      </c>
      <c r="C171" s="39">
        <v>112</v>
      </c>
      <c r="D171" s="39">
        <v>115</v>
      </c>
      <c r="E171" s="39">
        <v>115</v>
      </c>
      <c r="F171" s="39">
        <v>118</v>
      </c>
      <c r="G171" s="39">
        <v>115</v>
      </c>
      <c r="H171" s="39">
        <v>60</v>
      </c>
      <c r="I171" s="39">
        <v>93</v>
      </c>
      <c r="J171" s="39">
        <v>56</v>
      </c>
      <c r="K171" s="39">
        <v>58</v>
      </c>
      <c r="L171" s="39">
        <v>0</v>
      </c>
      <c r="M171" s="39">
        <v>0</v>
      </c>
      <c r="N171" s="39">
        <v>0</v>
      </c>
      <c r="O171" s="39">
        <v>0</v>
      </c>
      <c r="P171" s="25">
        <f t="shared" si="3"/>
        <v>842</v>
      </c>
    </row>
    <row r="172" spans="1:16" x14ac:dyDescent="0.2">
      <c r="A172" s="20" t="s">
        <v>545</v>
      </c>
      <c r="B172" s="20" t="s">
        <v>546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75</v>
      </c>
      <c r="I172" s="39">
        <v>151</v>
      </c>
      <c r="J172" s="39">
        <v>108</v>
      </c>
      <c r="K172" s="39">
        <v>109</v>
      </c>
      <c r="L172" s="39">
        <v>0</v>
      </c>
      <c r="M172" s="39">
        <v>0</v>
      </c>
      <c r="N172" s="39">
        <v>0</v>
      </c>
      <c r="O172" s="39">
        <v>0</v>
      </c>
      <c r="P172" s="25">
        <f t="shared" si="3"/>
        <v>443</v>
      </c>
    </row>
    <row r="173" spans="1:16" x14ac:dyDescent="0.2">
      <c r="A173" s="20" t="s">
        <v>659</v>
      </c>
      <c r="B173" s="20" t="s">
        <v>660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100</v>
      </c>
      <c r="J173" s="39">
        <v>38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25">
        <f t="shared" si="3"/>
        <v>138</v>
      </c>
    </row>
    <row r="174" spans="1:16" x14ac:dyDescent="0.2">
      <c r="A174" s="20" t="s">
        <v>228</v>
      </c>
      <c r="B174" s="20" t="s">
        <v>600</v>
      </c>
      <c r="C174" s="39">
        <v>71</v>
      </c>
      <c r="D174" s="39">
        <v>68</v>
      </c>
      <c r="E174" s="39">
        <v>74</v>
      </c>
      <c r="F174" s="39">
        <v>71</v>
      </c>
      <c r="G174" s="39">
        <v>94</v>
      </c>
      <c r="H174" s="39">
        <v>106</v>
      </c>
      <c r="I174" s="39">
        <v>113</v>
      </c>
      <c r="J174" s="39">
        <v>112</v>
      </c>
      <c r="K174" s="39">
        <v>106</v>
      </c>
      <c r="L174" s="39">
        <v>103</v>
      </c>
      <c r="M174" s="39">
        <v>101</v>
      </c>
      <c r="N174" s="39">
        <v>64</v>
      </c>
      <c r="O174" s="39">
        <v>71</v>
      </c>
      <c r="P174" s="25">
        <f t="shared" si="3"/>
        <v>1154</v>
      </c>
    </row>
    <row r="175" spans="1:16" x14ac:dyDescent="0.2">
      <c r="A175" s="20" t="s">
        <v>230</v>
      </c>
      <c r="B175" s="20" t="s">
        <v>231</v>
      </c>
      <c r="C175" s="39">
        <v>75</v>
      </c>
      <c r="D175" s="39">
        <v>61</v>
      </c>
      <c r="E175" s="39">
        <v>56</v>
      </c>
      <c r="F175" s="39">
        <v>50</v>
      </c>
      <c r="G175" s="39">
        <v>61</v>
      </c>
      <c r="H175" s="39">
        <v>60</v>
      </c>
      <c r="I175" s="39">
        <v>59</v>
      </c>
      <c r="J175" s="39">
        <v>50</v>
      </c>
      <c r="K175" s="39">
        <v>54</v>
      </c>
      <c r="L175" s="39">
        <v>51</v>
      </c>
      <c r="M175" s="39">
        <v>43</v>
      </c>
      <c r="N175" s="39">
        <v>30</v>
      </c>
      <c r="O175" s="39">
        <v>28</v>
      </c>
      <c r="P175" s="25">
        <f t="shared" si="3"/>
        <v>678</v>
      </c>
    </row>
    <row r="176" spans="1:16" x14ac:dyDescent="0.2">
      <c r="A176" s="20" t="s">
        <v>232</v>
      </c>
      <c r="B176" s="20" t="s">
        <v>661</v>
      </c>
      <c r="C176" s="39">
        <v>36</v>
      </c>
      <c r="D176" s="39">
        <v>33</v>
      </c>
      <c r="E176" s="39">
        <v>34</v>
      </c>
      <c r="F176" s="39">
        <v>40</v>
      </c>
      <c r="G176" s="39">
        <v>39</v>
      </c>
      <c r="H176" s="39">
        <v>46</v>
      </c>
      <c r="I176" s="39">
        <v>39</v>
      </c>
      <c r="J176" s="39">
        <v>44</v>
      </c>
      <c r="K176" s="39">
        <v>44</v>
      </c>
      <c r="L176" s="39">
        <v>26</v>
      </c>
      <c r="M176" s="39">
        <v>24</v>
      </c>
      <c r="N176" s="39">
        <v>12</v>
      </c>
      <c r="O176" s="39">
        <v>17</v>
      </c>
      <c r="P176" s="25">
        <f t="shared" si="3"/>
        <v>434</v>
      </c>
    </row>
    <row r="177" spans="1:16" x14ac:dyDescent="0.2">
      <c r="A177" s="20" t="s">
        <v>234</v>
      </c>
      <c r="B177" s="20" t="s">
        <v>235</v>
      </c>
      <c r="C177" s="39">
        <v>113</v>
      </c>
      <c r="D177" s="39">
        <v>101</v>
      </c>
      <c r="E177" s="39">
        <v>97</v>
      </c>
      <c r="F177" s="39">
        <v>95</v>
      </c>
      <c r="G177" s="39">
        <v>100</v>
      </c>
      <c r="H177" s="39">
        <v>100</v>
      </c>
      <c r="I177" s="39">
        <v>100</v>
      </c>
      <c r="J177" s="39">
        <v>87</v>
      </c>
      <c r="K177" s="39">
        <v>75</v>
      </c>
      <c r="L177" s="39">
        <v>0</v>
      </c>
      <c r="M177" s="39">
        <v>0</v>
      </c>
      <c r="N177" s="39">
        <v>0</v>
      </c>
      <c r="O177" s="39">
        <v>0</v>
      </c>
      <c r="P177" s="25">
        <f t="shared" si="3"/>
        <v>868</v>
      </c>
    </row>
    <row r="178" spans="1:16" x14ac:dyDescent="0.2">
      <c r="A178" s="20" t="s">
        <v>236</v>
      </c>
      <c r="B178" s="20" t="s">
        <v>601</v>
      </c>
      <c r="C178" s="39">
        <v>73</v>
      </c>
      <c r="D178" s="39">
        <v>76</v>
      </c>
      <c r="E178" s="39">
        <v>73</v>
      </c>
      <c r="F178" s="39">
        <v>76</v>
      </c>
      <c r="G178" s="39">
        <v>71</v>
      </c>
      <c r="H178" s="39">
        <v>76</v>
      </c>
      <c r="I178" s="39">
        <v>64</v>
      </c>
      <c r="J178" s="39">
        <v>68</v>
      </c>
      <c r="K178" s="39">
        <v>48</v>
      </c>
      <c r="L178" s="39">
        <v>0</v>
      </c>
      <c r="M178" s="39">
        <v>0</v>
      </c>
      <c r="N178" s="39">
        <v>0</v>
      </c>
      <c r="O178" s="39">
        <v>0</v>
      </c>
      <c r="P178" s="25">
        <f t="shared" si="3"/>
        <v>625</v>
      </c>
    </row>
    <row r="179" spans="1:16" x14ac:dyDescent="0.2">
      <c r="A179" s="20" t="s">
        <v>237</v>
      </c>
      <c r="B179" s="20" t="s">
        <v>602</v>
      </c>
      <c r="C179" s="39">
        <v>104</v>
      </c>
      <c r="D179" s="39">
        <v>83</v>
      </c>
      <c r="E179" s="39">
        <v>83</v>
      </c>
      <c r="F179" s="39">
        <v>90</v>
      </c>
      <c r="G179" s="39">
        <v>90</v>
      </c>
      <c r="H179" s="39">
        <v>93</v>
      </c>
      <c r="I179" s="39">
        <v>115</v>
      </c>
      <c r="J179" s="39">
        <v>88</v>
      </c>
      <c r="K179" s="39">
        <v>91</v>
      </c>
      <c r="L179" s="39">
        <v>81</v>
      </c>
      <c r="M179" s="39">
        <v>80</v>
      </c>
      <c r="N179" s="39">
        <v>57</v>
      </c>
      <c r="O179" s="39">
        <v>65</v>
      </c>
      <c r="P179" s="25">
        <f t="shared" si="3"/>
        <v>1120</v>
      </c>
    </row>
    <row r="180" spans="1:16" x14ac:dyDescent="0.2">
      <c r="A180" s="20" t="s">
        <v>662</v>
      </c>
      <c r="B180" s="20" t="s">
        <v>663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35</v>
      </c>
      <c r="I180" s="39">
        <v>31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v>0</v>
      </c>
      <c r="P180" s="25">
        <f t="shared" si="3"/>
        <v>66</v>
      </c>
    </row>
    <row r="181" spans="1:16" x14ac:dyDescent="0.2">
      <c r="A181" s="20" t="s">
        <v>239</v>
      </c>
      <c r="B181" s="20" t="s">
        <v>240</v>
      </c>
      <c r="C181" s="39">
        <v>47</v>
      </c>
      <c r="D181" s="39">
        <v>53</v>
      </c>
      <c r="E181" s="39">
        <v>43</v>
      </c>
      <c r="F181" s="39">
        <v>53</v>
      </c>
      <c r="G181" s="39">
        <v>53</v>
      </c>
      <c r="H181" s="39">
        <v>33</v>
      </c>
      <c r="I181" s="39">
        <v>47</v>
      </c>
      <c r="J181" s="39">
        <v>45</v>
      </c>
      <c r="K181" s="39">
        <v>26</v>
      </c>
      <c r="L181" s="39">
        <v>0</v>
      </c>
      <c r="M181" s="39">
        <v>0</v>
      </c>
      <c r="N181" s="39">
        <v>0</v>
      </c>
      <c r="O181" s="39">
        <v>0</v>
      </c>
      <c r="P181" s="25">
        <f t="shared" si="3"/>
        <v>400</v>
      </c>
    </row>
    <row r="182" spans="1:16" x14ac:dyDescent="0.2">
      <c r="A182" s="20" t="s">
        <v>548</v>
      </c>
      <c r="B182" s="20" t="s">
        <v>549</v>
      </c>
      <c r="C182" s="39">
        <v>75</v>
      </c>
      <c r="D182" s="39">
        <v>72</v>
      </c>
      <c r="E182" s="39">
        <v>68</v>
      </c>
      <c r="F182" s="39">
        <v>70</v>
      </c>
      <c r="G182" s="39">
        <v>73</v>
      </c>
      <c r="H182" s="39">
        <v>45</v>
      </c>
      <c r="I182" s="39">
        <v>47</v>
      </c>
      <c r="J182" s="39">
        <v>0</v>
      </c>
      <c r="K182" s="39">
        <v>0</v>
      </c>
      <c r="L182" s="39">
        <v>0</v>
      </c>
      <c r="M182" s="39">
        <v>0</v>
      </c>
      <c r="N182" s="39">
        <v>0</v>
      </c>
      <c r="O182" s="39">
        <v>0</v>
      </c>
      <c r="P182" s="25">
        <f t="shared" si="3"/>
        <v>450</v>
      </c>
    </row>
    <row r="183" spans="1:16" x14ac:dyDescent="0.2">
      <c r="A183" s="20" t="s">
        <v>241</v>
      </c>
      <c r="B183" s="20" t="s">
        <v>603</v>
      </c>
      <c r="C183" s="39">
        <v>131</v>
      </c>
      <c r="D183" s="39">
        <v>130</v>
      </c>
      <c r="E183" s="39">
        <v>130</v>
      </c>
      <c r="F183" s="39">
        <v>131</v>
      </c>
      <c r="G183" s="39">
        <v>130</v>
      </c>
      <c r="H183" s="39">
        <v>131</v>
      </c>
      <c r="I183" s="39">
        <v>134</v>
      </c>
      <c r="J183" s="39">
        <v>136</v>
      </c>
      <c r="K183" s="39">
        <v>136</v>
      </c>
      <c r="L183" s="39">
        <v>125</v>
      </c>
      <c r="M183" s="39">
        <v>116</v>
      </c>
      <c r="N183" s="39">
        <v>106</v>
      </c>
      <c r="O183" s="39">
        <v>90</v>
      </c>
      <c r="P183" s="25">
        <f t="shared" si="3"/>
        <v>1626</v>
      </c>
    </row>
    <row r="184" spans="1:16" x14ac:dyDescent="0.2">
      <c r="A184" s="20" t="s">
        <v>243</v>
      </c>
      <c r="B184" s="20" t="s">
        <v>604</v>
      </c>
      <c r="C184" s="39">
        <v>130</v>
      </c>
      <c r="D184" s="39">
        <v>132</v>
      </c>
      <c r="E184" s="39">
        <v>91</v>
      </c>
      <c r="F184" s="39">
        <v>90</v>
      </c>
      <c r="G184" s="39">
        <v>96</v>
      </c>
      <c r="H184" s="39">
        <v>100</v>
      </c>
      <c r="I184" s="39">
        <v>140</v>
      </c>
      <c r="J184" s="39">
        <v>139</v>
      </c>
      <c r="K184" s="39">
        <v>144</v>
      </c>
      <c r="L184" s="39">
        <v>149</v>
      </c>
      <c r="M184" s="39">
        <v>135</v>
      </c>
      <c r="N184" s="39">
        <v>136</v>
      </c>
      <c r="O184" s="39">
        <v>138</v>
      </c>
      <c r="P184" s="25">
        <f t="shared" si="3"/>
        <v>1620</v>
      </c>
    </row>
    <row r="185" spans="1:16" x14ac:dyDescent="0.2">
      <c r="A185" s="20" t="s">
        <v>664</v>
      </c>
      <c r="B185" s="20" t="s">
        <v>665</v>
      </c>
      <c r="C185" s="39">
        <v>58</v>
      </c>
      <c r="D185" s="39">
        <v>35</v>
      </c>
      <c r="E185" s="39">
        <v>29</v>
      </c>
      <c r="F185" s="39">
        <v>35</v>
      </c>
      <c r="G185" s="39">
        <v>42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25">
        <f t="shared" si="3"/>
        <v>199</v>
      </c>
    </row>
    <row r="186" spans="1:16" x14ac:dyDescent="0.2">
      <c r="A186" s="20" t="s">
        <v>666</v>
      </c>
      <c r="B186" s="20" t="s">
        <v>667</v>
      </c>
      <c r="C186" s="39">
        <v>72</v>
      </c>
      <c r="D186" s="39">
        <v>47</v>
      </c>
      <c r="E186" s="39">
        <v>53</v>
      </c>
      <c r="F186" s="39">
        <v>49</v>
      </c>
      <c r="G186" s="39">
        <v>32</v>
      </c>
      <c r="H186" s="39">
        <v>31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39">
        <v>0</v>
      </c>
      <c r="P186" s="25">
        <f t="shared" si="3"/>
        <v>284</v>
      </c>
    </row>
    <row r="187" spans="1:16" x14ac:dyDescent="0.2">
      <c r="A187" s="20" t="s">
        <v>245</v>
      </c>
      <c r="B187" s="20" t="s">
        <v>246</v>
      </c>
      <c r="C187" s="39">
        <v>104</v>
      </c>
      <c r="D187" s="39">
        <v>103</v>
      </c>
      <c r="E187" s="39">
        <v>106</v>
      </c>
      <c r="F187" s="39">
        <v>112</v>
      </c>
      <c r="G187" s="39">
        <v>101</v>
      </c>
      <c r="H187" s="39">
        <v>104</v>
      </c>
      <c r="I187" s="39">
        <v>103</v>
      </c>
      <c r="J187" s="39">
        <v>104</v>
      </c>
      <c r="K187" s="39">
        <v>103</v>
      </c>
      <c r="L187" s="39">
        <v>111</v>
      </c>
      <c r="M187" s="39">
        <v>109</v>
      </c>
      <c r="N187" s="39">
        <v>83</v>
      </c>
      <c r="O187" s="39">
        <v>66</v>
      </c>
      <c r="P187" s="25">
        <f t="shared" si="3"/>
        <v>1309</v>
      </c>
    </row>
    <row r="188" spans="1:16" x14ac:dyDescent="0.2">
      <c r="A188" s="20" t="s">
        <v>247</v>
      </c>
      <c r="B188" s="20" t="s">
        <v>605</v>
      </c>
      <c r="C188" s="39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74</v>
      </c>
      <c r="I188" s="39">
        <v>90</v>
      </c>
      <c r="J188" s="39">
        <v>90</v>
      </c>
      <c r="K188" s="39">
        <v>88</v>
      </c>
      <c r="L188" s="39">
        <v>93</v>
      </c>
      <c r="M188" s="39">
        <v>62</v>
      </c>
      <c r="N188" s="39">
        <v>58</v>
      </c>
      <c r="O188" s="39">
        <v>55</v>
      </c>
      <c r="P188" s="25">
        <f t="shared" si="3"/>
        <v>610</v>
      </c>
    </row>
    <row r="189" spans="1:16" x14ac:dyDescent="0.2">
      <c r="A189" s="20" t="s">
        <v>249</v>
      </c>
      <c r="B189" s="20" t="s">
        <v>250</v>
      </c>
      <c r="C189" s="39">
        <v>101</v>
      </c>
      <c r="D189" s="39">
        <v>101</v>
      </c>
      <c r="E189" s="39">
        <v>101</v>
      </c>
      <c r="F189" s="39">
        <v>101</v>
      </c>
      <c r="G189" s="39">
        <v>101</v>
      </c>
      <c r="H189" s="39">
        <v>102</v>
      </c>
      <c r="I189" s="39">
        <v>98</v>
      </c>
      <c r="J189" s="39">
        <v>102</v>
      </c>
      <c r="K189" s="39">
        <v>101</v>
      </c>
      <c r="L189" s="39">
        <v>0</v>
      </c>
      <c r="M189" s="39">
        <v>0</v>
      </c>
      <c r="N189" s="39">
        <v>0</v>
      </c>
      <c r="O189" s="39">
        <v>0</v>
      </c>
      <c r="P189" s="25">
        <f t="shared" si="3"/>
        <v>908</v>
      </c>
    </row>
    <row r="190" spans="1:16" x14ac:dyDescent="0.2">
      <c r="A190" s="20" t="s">
        <v>251</v>
      </c>
      <c r="B190" s="20" t="s">
        <v>252</v>
      </c>
      <c r="C190" s="39">
        <v>43</v>
      </c>
      <c r="D190" s="39">
        <v>46</v>
      </c>
      <c r="E190" s="39">
        <v>41</v>
      </c>
      <c r="F190" s="39">
        <v>48</v>
      </c>
      <c r="G190" s="39">
        <v>44</v>
      </c>
      <c r="H190" s="39">
        <v>45</v>
      </c>
      <c r="I190" s="39">
        <v>54</v>
      </c>
      <c r="J190" s="39">
        <v>43</v>
      </c>
      <c r="K190" s="39">
        <v>45</v>
      </c>
      <c r="L190" s="39">
        <v>0</v>
      </c>
      <c r="M190" s="39">
        <v>0</v>
      </c>
      <c r="N190" s="39">
        <v>0</v>
      </c>
      <c r="O190" s="39">
        <v>0</v>
      </c>
      <c r="P190" s="25">
        <f t="shared" si="3"/>
        <v>409</v>
      </c>
    </row>
    <row r="191" spans="1:16" x14ac:dyDescent="0.2">
      <c r="A191" s="20" t="s">
        <v>253</v>
      </c>
      <c r="B191" s="20" t="s">
        <v>668</v>
      </c>
      <c r="C191" s="39">
        <v>165</v>
      </c>
      <c r="D191" s="39">
        <v>152</v>
      </c>
      <c r="E191" s="39">
        <v>156</v>
      </c>
      <c r="F191" s="39">
        <v>122</v>
      </c>
      <c r="G191" s="39">
        <v>123</v>
      </c>
      <c r="H191" s="39">
        <v>137</v>
      </c>
      <c r="I191" s="39">
        <v>143</v>
      </c>
      <c r="J191" s="39">
        <v>131</v>
      </c>
      <c r="K191" s="39">
        <v>69</v>
      </c>
      <c r="L191" s="39">
        <v>0</v>
      </c>
      <c r="M191" s="39">
        <v>0</v>
      </c>
      <c r="N191" s="39">
        <v>0</v>
      </c>
      <c r="O191" s="39">
        <v>0</v>
      </c>
      <c r="P191" s="25">
        <f t="shared" si="3"/>
        <v>1198</v>
      </c>
    </row>
    <row r="192" spans="1:16" x14ac:dyDescent="0.2">
      <c r="A192" s="20" t="s">
        <v>255</v>
      </c>
      <c r="B192" s="20" t="s">
        <v>256</v>
      </c>
      <c r="C192" s="39">
        <v>90</v>
      </c>
      <c r="D192" s="39">
        <v>96</v>
      </c>
      <c r="E192" s="39">
        <v>99</v>
      </c>
      <c r="F192" s="39">
        <v>97</v>
      </c>
      <c r="G192" s="39">
        <v>110</v>
      </c>
      <c r="H192" s="39">
        <v>103</v>
      </c>
      <c r="I192" s="39">
        <v>133</v>
      </c>
      <c r="J192" s="39">
        <v>128</v>
      </c>
      <c r="K192" s="39">
        <v>125</v>
      </c>
      <c r="L192" s="39">
        <v>100</v>
      </c>
      <c r="M192" s="39">
        <v>75</v>
      </c>
      <c r="N192" s="39">
        <v>72</v>
      </c>
      <c r="O192" s="39">
        <v>72</v>
      </c>
      <c r="P192" s="25">
        <f t="shared" si="3"/>
        <v>1300</v>
      </c>
    </row>
    <row r="193" spans="1:16" x14ac:dyDescent="0.2">
      <c r="A193" s="20" t="s">
        <v>257</v>
      </c>
      <c r="B193" s="20" t="s">
        <v>669</v>
      </c>
      <c r="C193" s="39">
        <v>104</v>
      </c>
      <c r="D193" s="39">
        <v>106</v>
      </c>
      <c r="E193" s="39">
        <v>105</v>
      </c>
      <c r="F193" s="39">
        <v>107</v>
      </c>
      <c r="G193" s="39">
        <v>105</v>
      </c>
      <c r="H193" s="39">
        <v>85</v>
      </c>
      <c r="I193" s="39">
        <v>113</v>
      </c>
      <c r="J193" s="39">
        <v>114</v>
      </c>
      <c r="K193" s="39">
        <v>114</v>
      </c>
      <c r="L193" s="39">
        <v>116</v>
      </c>
      <c r="M193" s="39">
        <v>101</v>
      </c>
      <c r="N193" s="39">
        <v>74</v>
      </c>
      <c r="O193" s="39">
        <v>66</v>
      </c>
      <c r="P193" s="25">
        <f t="shared" si="3"/>
        <v>1310</v>
      </c>
    </row>
    <row r="194" spans="1:16" x14ac:dyDescent="0.2">
      <c r="A194" s="20" t="s">
        <v>259</v>
      </c>
      <c r="B194" s="20" t="s">
        <v>606</v>
      </c>
      <c r="C194" s="39">
        <v>86</v>
      </c>
      <c r="D194" s="39">
        <v>100</v>
      </c>
      <c r="E194" s="39">
        <v>83</v>
      </c>
      <c r="F194" s="39">
        <v>87</v>
      </c>
      <c r="G194" s="39">
        <v>114</v>
      </c>
      <c r="H194" s="39">
        <v>86</v>
      </c>
      <c r="I194" s="39">
        <v>104</v>
      </c>
      <c r="J194" s="39">
        <v>68</v>
      </c>
      <c r="K194" s="39">
        <v>43</v>
      </c>
      <c r="L194" s="39">
        <v>43</v>
      </c>
      <c r="M194" s="39">
        <v>18</v>
      </c>
      <c r="N194" s="39">
        <v>18</v>
      </c>
      <c r="O194" s="39">
        <v>15</v>
      </c>
      <c r="P194" s="25">
        <f t="shared" si="3"/>
        <v>865</v>
      </c>
    </row>
    <row r="195" spans="1:16" x14ac:dyDescent="0.2">
      <c r="A195" s="20" t="s">
        <v>261</v>
      </c>
      <c r="B195" s="20" t="s">
        <v>262</v>
      </c>
      <c r="C195" s="39">
        <v>106</v>
      </c>
      <c r="D195" s="39">
        <v>109</v>
      </c>
      <c r="E195" s="39">
        <v>104</v>
      </c>
      <c r="F195" s="39">
        <v>104</v>
      </c>
      <c r="G195" s="39">
        <v>106</v>
      </c>
      <c r="H195" s="39">
        <v>104</v>
      </c>
      <c r="I195" s="39">
        <v>103</v>
      </c>
      <c r="J195" s="39">
        <v>104</v>
      </c>
      <c r="K195" s="39">
        <v>102</v>
      </c>
      <c r="L195" s="39">
        <v>0</v>
      </c>
      <c r="M195" s="39">
        <v>0</v>
      </c>
      <c r="N195" s="39">
        <v>0</v>
      </c>
      <c r="O195" s="39">
        <v>0</v>
      </c>
      <c r="P195" s="25">
        <f t="shared" si="3"/>
        <v>942</v>
      </c>
    </row>
    <row r="196" spans="1:16" x14ac:dyDescent="0.2">
      <c r="A196" s="20" t="s">
        <v>550</v>
      </c>
      <c r="B196" s="20" t="s">
        <v>551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39">
        <v>129</v>
      </c>
      <c r="M196" s="39">
        <v>148</v>
      </c>
      <c r="N196" s="39">
        <v>142</v>
      </c>
      <c r="O196" s="39">
        <v>102</v>
      </c>
      <c r="P196" s="25">
        <f t="shared" si="3"/>
        <v>521</v>
      </c>
    </row>
    <row r="197" spans="1:16" x14ac:dyDescent="0.2">
      <c r="A197" s="20" t="s">
        <v>552</v>
      </c>
      <c r="B197" s="20" t="s">
        <v>607</v>
      </c>
      <c r="C197" s="39">
        <v>116</v>
      </c>
      <c r="D197" s="39">
        <v>100</v>
      </c>
      <c r="E197" s="39">
        <v>86</v>
      </c>
      <c r="F197" s="39">
        <v>98</v>
      </c>
      <c r="G197" s="39">
        <v>74</v>
      </c>
      <c r="H197" s="39">
        <v>90</v>
      </c>
      <c r="I197" s="39">
        <v>101</v>
      </c>
      <c r="J197" s="39">
        <v>61</v>
      </c>
      <c r="K197" s="39">
        <v>73</v>
      </c>
      <c r="L197" s="39">
        <v>0</v>
      </c>
      <c r="M197" s="39">
        <v>0</v>
      </c>
      <c r="N197" s="39">
        <v>0</v>
      </c>
      <c r="O197" s="39">
        <v>0</v>
      </c>
      <c r="P197" s="25">
        <f t="shared" si="3"/>
        <v>799</v>
      </c>
    </row>
    <row r="198" spans="1:16" x14ac:dyDescent="0.2">
      <c r="A198" s="20" t="s">
        <v>670</v>
      </c>
      <c r="B198" s="20" t="s">
        <v>671</v>
      </c>
      <c r="C198" s="39">
        <v>104</v>
      </c>
      <c r="D198" s="39">
        <v>101</v>
      </c>
      <c r="E198" s="39">
        <v>56</v>
      </c>
      <c r="F198" s="39">
        <v>52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25">
        <f t="shared" si="3"/>
        <v>313</v>
      </c>
    </row>
    <row r="199" spans="1:16" x14ac:dyDescent="0.2">
      <c r="A199" s="20" t="s">
        <v>672</v>
      </c>
      <c r="B199" s="20" t="s">
        <v>673</v>
      </c>
      <c r="C199" s="39">
        <v>39</v>
      </c>
      <c r="D199" s="39">
        <v>49</v>
      </c>
      <c r="E199" s="39">
        <v>49</v>
      </c>
      <c r="F199" s="39">
        <v>45</v>
      </c>
      <c r="G199" s="39">
        <v>49</v>
      </c>
      <c r="H199" s="39">
        <v>49</v>
      </c>
      <c r="I199" s="39">
        <v>45</v>
      </c>
      <c r="J199" s="39">
        <v>49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25">
        <f t="shared" si="3"/>
        <v>374</v>
      </c>
    </row>
    <row r="200" spans="1:16" x14ac:dyDescent="0.2">
      <c r="A200" s="20" t="s">
        <v>263</v>
      </c>
      <c r="B200" s="20" t="s">
        <v>608</v>
      </c>
      <c r="C200" s="39">
        <v>95</v>
      </c>
      <c r="D200" s="39">
        <v>107</v>
      </c>
      <c r="E200" s="39">
        <v>93</v>
      </c>
      <c r="F200" s="39">
        <v>0</v>
      </c>
      <c r="G200" s="39">
        <v>0</v>
      </c>
      <c r="H200" s="39">
        <v>55</v>
      </c>
      <c r="I200" s="39">
        <v>90</v>
      </c>
      <c r="J200" s="39">
        <v>98</v>
      </c>
      <c r="K200" s="39">
        <v>82</v>
      </c>
      <c r="L200" s="39">
        <v>0</v>
      </c>
      <c r="M200" s="39">
        <v>0</v>
      </c>
      <c r="N200" s="39">
        <v>0</v>
      </c>
      <c r="O200" s="39">
        <v>0</v>
      </c>
      <c r="P200" s="25">
        <f t="shared" si="3"/>
        <v>620</v>
      </c>
    </row>
    <row r="201" spans="1:16" x14ac:dyDescent="0.2">
      <c r="A201" s="20" t="s">
        <v>674</v>
      </c>
      <c r="B201" s="20" t="s">
        <v>675</v>
      </c>
      <c r="C201" s="39">
        <v>41</v>
      </c>
      <c r="D201" s="39">
        <v>25</v>
      </c>
      <c r="E201" s="39">
        <v>24</v>
      </c>
      <c r="F201" s="39">
        <v>44</v>
      </c>
      <c r="G201" s="39">
        <v>31</v>
      </c>
      <c r="H201" s="39">
        <v>28</v>
      </c>
      <c r="I201" s="39">
        <v>24</v>
      </c>
      <c r="J201" s="39">
        <v>25</v>
      </c>
      <c r="K201" s="39">
        <v>24</v>
      </c>
      <c r="L201" s="39">
        <v>0</v>
      </c>
      <c r="M201" s="39">
        <v>0</v>
      </c>
      <c r="N201" s="39">
        <v>0</v>
      </c>
      <c r="O201" s="39">
        <v>0</v>
      </c>
      <c r="P201" s="25">
        <f t="shared" si="3"/>
        <v>266</v>
      </c>
    </row>
    <row r="202" spans="1:16" x14ac:dyDescent="0.2">
      <c r="A202" s="20" t="s">
        <v>265</v>
      </c>
      <c r="B202" s="20" t="s">
        <v>609</v>
      </c>
      <c r="C202" s="39">
        <v>48</v>
      </c>
      <c r="D202" s="39">
        <v>49</v>
      </c>
      <c r="E202" s="39">
        <v>55</v>
      </c>
      <c r="F202" s="39">
        <v>50</v>
      </c>
      <c r="G202" s="39">
        <v>59</v>
      </c>
      <c r="H202" s="39">
        <v>55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25">
        <f t="shared" si="3"/>
        <v>316</v>
      </c>
    </row>
    <row r="203" spans="1:16" x14ac:dyDescent="0.2">
      <c r="A203" s="20" t="s">
        <v>554</v>
      </c>
      <c r="B203" s="20" t="s">
        <v>555</v>
      </c>
      <c r="C203" s="39">
        <v>41</v>
      </c>
      <c r="D203" s="39">
        <v>38</v>
      </c>
      <c r="E203" s="39">
        <v>50</v>
      </c>
      <c r="F203" s="39">
        <v>48</v>
      </c>
      <c r="G203" s="39">
        <v>45</v>
      </c>
      <c r="H203" s="39">
        <v>48</v>
      </c>
      <c r="I203" s="39">
        <v>39</v>
      </c>
      <c r="J203" s="39">
        <v>38</v>
      </c>
      <c r="K203" s="39">
        <v>31</v>
      </c>
      <c r="L203" s="39">
        <v>0</v>
      </c>
      <c r="M203" s="39">
        <v>0</v>
      </c>
      <c r="N203" s="39">
        <v>0</v>
      </c>
      <c r="O203" s="39">
        <v>0</v>
      </c>
      <c r="P203" s="25">
        <f t="shared" si="3"/>
        <v>378</v>
      </c>
    </row>
    <row r="204" spans="1:16" x14ac:dyDescent="0.2">
      <c r="A204" s="20" t="s">
        <v>267</v>
      </c>
      <c r="B204" s="20" t="s">
        <v>268</v>
      </c>
      <c r="C204" s="39">
        <v>22</v>
      </c>
      <c r="D204" s="39">
        <v>23</v>
      </c>
      <c r="E204" s="39">
        <v>22</v>
      </c>
      <c r="F204" s="39">
        <v>24</v>
      </c>
      <c r="G204" s="39">
        <v>24</v>
      </c>
      <c r="H204" s="39">
        <v>24</v>
      </c>
      <c r="I204" s="39">
        <v>18</v>
      </c>
      <c r="J204" s="39">
        <v>28</v>
      </c>
      <c r="K204" s="39">
        <v>20</v>
      </c>
      <c r="L204" s="39">
        <v>0</v>
      </c>
      <c r="M204" s="39">
        <v>0</v>
      </c>
      <c r="N204" s="39">
        <v>0</v>
      </c>
      <c r="O204" s="39">
        <v>0</v>
      </c>
      <c r="P204" s="25">
        <f t="shared" si="3"/>
        <v>205</v>
      </c>
    </row>
    <row r="205" spans="1:16" x14ac:dyDescent="0.2">
      <c r="A205" s="20" t="s">
        <v>556</v>
      </c>
      <c r="B205" s="20" t="s">
        <v>557</v>
      </c>
      <c r="C205" s="39">
        <v>52</v>
      </c>
      <c r="D205" s="39">
        <v>55</v>
      </c>
      <c r="E205" s="39">
        <v>55</v>
      </c>
      <c r="F205" s="39">
        <v>58</v>
      </c>
      <c r="G205" s="39">
        <v>58</v>
      </c>
      <c r="H205" s="39">
        <v>58</v>
      </c>
      <c r="I205" s="39">
        <v>56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25">
        <f t="shared" si="3"/>
        <v>392</v>
      </c>
    </row>
    <row r="206" spans="1:16" x14ac:dyDescent="0.2">
      <c r="A206" s="20" t="s">
        <v>269</v>
      </c>
      <c r="B206" s="20" t="s">
        <v>270</v>
      </c>
      <c r="C206" s="39">
        <v>96</v>
      </c>
      <c r="D206" s="39">
        <v>84</v>
      </c>
      <c r="E206" s="39">
        <v>76</v>
      </c>
      <c r="F206" s="39">
        <v>75</v>
      </c>
      <c r="G206" s="39">
        <v>75</v>
      </c>
      <c r="H206" s="39">
        <v>79</v>
      </c>
      <c r="I206" s="39">
        <v>75</v>
      </c>
      <c r="J206" s="39">
        <v>74</v>
      </c>
      <c r="K206" s="39">
        <v>67</v>
      </c>
      <c r="L206" s="39">
        <v>0</v>
      </c>
      <c r="M206" s="39">
        <v>0</v>
      </c>
      <c r="N206" s="39">
        <v>0</v>
      </c>
      <c r="O206" s="39">
        <v>0</v>
      </c>
      <c r="P206" s="25">
        <f t="shared" si="3"/>
        <v>701</v>
      </c>
    </row>
    <row r="207" spans="1:16" x14ac:dyDescent="0.2">
      <c r="A207" s="20" t="s">
        <v>271</v>
      </c>
      <c r="B207" s="20" t="s">
        <v>610</v>
      </c>
      <c r="C207" s="39">
        <v>16</v>
      </c>
      <c r="D207" s="39">
        <v>16</v>
      </c>
      <c r="E207" s="39">
        <v>12</v>
      </c>
      <c r="F207" s="39">
        <v>17</v>
      </c>
      <c r="G207" s="39">
        <v>16</v>
      </c>
      <c r="H207" s="39">
        <v>8</v>
      </c>
      <c r="I207" s="39">
        <v>15</v>
      </c>
      <c r="J207" s="39">
        <v>12</v>
      </c>
      <c r="K207" s="39">
        <v>12</v>
      </c>
      <c r="L207" s="39">
        <v>0</v>
      </c>
      <c r="M207" s="39">
        <v>0</v>
      </c>
      <c r="N207" s="39">
        <v>0</v>
      </c>
      <c r="O207" s="39">
        <v>0</v>
      </c>
      <c r="P207" s="25">
        <f t="shared" si="3"/>
        <v>124</v>
      </c>
    </row>
    <row r="208" spans="1:16" x14ac:dyDescent="0.2">
      <c r="A208" s="20" t="s">
        <v>273</v>
      </c>
      <c r="B208" s="20" t="s">
        <v>274</v>
      </c>
      <c r="C208" s="39">
        <v>110</v>
      </c>
      <c r="D208" s="39">
        <v>116</v>
      </c>
      <c r="E208" s="39">
        <v>121</v>
      </c>
      <c r="F208" s="39">
        <v>121</v>
      </c>
      <c r="G208" s="39">
        <v>126</v>
      </c>
      <c r="H208" s="39">
        <v>136</v>
      </c>
      <c r="I208" s="39">
        <v>165</v>
      </c>
      <c r="J208" s="39">
        <v>165</v>
      </c>
      <c r="K208" s="39">
        <v>165</v>
      </c>
      <c r="L208" s="39">
        <v>169</v>
      </c>
      <c r="M208" s="39">
        <v>168</v>
      </c>
      <c r="N208" s="39">
        <v>164</v>
      </c>
      <c r="O208" s="39">
        <v>164</v>
      </c>
      <c r="P208" s="25">
        <f t="shared" si="3"/>
        <v>1890</v>
      </c>
    </row>
    <row r="209" spans="1:16" x14ac:dyDescent="0.2">
      <c r="A209" s="20" t="s">
        <v>275</v>
      </c>
      <c r="B209" s="20" t="s">
        <v>276</v>
      </c>
      <c r="C209" s="39">
        <v>115</v>
      </c>
      <c r="D209" s="39">
        <v>108</v>
      </c>
      <c r="E209" s="39">
        <v>138</v>
      </c>
      <c r="F209" s="39">
        <v>133</v>
      </c>
      <c r="G209" s="39">
        <v>173</v>
      </c>
      <c r="H209" s="39">
        <v>170</v>
      </c>
      <c r="I209" s="39">
        <v>148</v>
      </c>
      <c r="J209" s="39">
        <v>148</v>
      </c>
      <c r="K209" s="39">
        <v>173</v>
      </c>
      <c r="L209" s="39">
        <v>170</v>
      </c>
      <c r="M209" s="39">
        <v>121</v>
      </c>
      <c r="N209" s="39">
        <v>95</v>
      </c>
      <c r="O209" s="39">
        <v>108</v>
      </c>
      <c r="P209" s="25">
        <f t="shared" si="3"/>
        <v>1800</v>
      </c>
    </row>
    <row r="210" spans="1:16" x14ac:dyDescent="0.2">
      <c r="A210" s="20" t="s">
        <v>558</v>
      </c>
      <c r="B210" s="20" t="s">
        <v>559</v>
      </c>
      <c r="C210" s="39">
        <v>102</v>
      </c>
      <c r="D210" s="39">
        <v>92</v>
      </c>
      <c r="E210" s="39">
        <v>101</v>
      </c>
      <c r="F210" s="39">
        <v>103</v>
      </c>
      <c r="G210" s="39">
        <v>76</v>
      </c>
      <c r="H210" s="39">
        <v>76</v>
      </c>
      <c r="I210" s="39">
        <v>89</v>
      </c>
      <c r="J210" s="39">
        <v>98</v>
      </c>
      <c r="K210" s="39">
        <v>53</v>
      </c>
      <c r="L210" s="39">
        <v>0</v>
      </c>
      <c r="M210" s="39">
        <v>0</v>
      </c>
      <c r="N210" s="39">
        <v>0</v>
      </c>
      <c r="O210" s="39">
        <v>0</v>
      </c>
      <c r="P210" s="25">
        <f t="shared" si="3"/>
        <v>790</v>
      </c>
    </row>
    <row r="211" spans="1:16" x14ac:dyDescent="0.2">
      <c r="A211" s="20" t="s">
        <v>277</v>
      </c>
      <c r="B211" s="20" t="s">
        <v>278</v>
      </c>
      <c r="C211" s="39">
        <v>27</v>
      </c>
      <c r="D211" s="39">
        <v>26</v>
      </c>
      <c r="E211" s="39">
        <v>28</v>
      </c>
      <c r="F211" s="39">
        <v>25</v>
      </c>
      <c r="G211" s="39">
        <v>29</v>
      </c>
      <c r="H211" s="39">
        <v>22</v>
      </c>
      <c r="I211" s="39">
        <v>21</v>
      </c>
      <c r="J211" s="39">
        <v>21</v>
      </c>
      <c r="K211" s="39">
        <v>20</v>
      </c>
      <c r="L211" s="39">
        <v>16</v>
      </c>
      <c r="M211" s="39">
        <v>15</v>
      </c>
      <c r="N211" s="39">
        <v>0</v>
      </c>
      <c r="O211" s="39">
        <v>0</v>
      </c>
      <c r="P211" s="25">
        <f t="shared" si="3"/>
        <v>250</v>
      </c>
    </row>
    <row r="212" spans="1:16" x14ac:dyDescent="0.2">
      <c r="A212" s="20" t="s">
        <v>279</v>
      </c>
      <c r="B212" s="20" t="s">
        <v>280</v>
      </c>
      <c r="C212" s="39">
        <v>85</v>
      </c>
      <c r="D212" s="39">
        <v>83</v>
      </c>
      <c r="E212" s="39">
        <v>83</v>
      </c>
      <c r="F212" s="39">
        <v>81</v>
      </c>
      <c r="G212" s="39">
        <v>86</v>
      </c>
      <c r="H212" s="39">
        <v>83</v>
      </c>
      <c r="I212" s="39">
        <v>105</v>
      </c>
      <c r="J212" s="39">
        <v>83</v>
      </c>
      <c r="K212" s="39">
        <v>83</v>
      </c>
      <c r="L212" s="39">
        <v>87</v>
      </c>
      <c r="M212" s="39">
        <v>81</v>
      </c>
      <c r="N212" s="39">
        <v>61</v>
      </c>
      <c r="O212" s="39">
        <v>49</v>
      </c>
      <c r="P212" s="25">
        <f t="shared" si="3"/>
        <v>1050</v>
      </c>
    </row>
    <row r="213" spans="1:16" x14ac:dyDescent="0.2">
      <c r="A213" s="20" t="s">
        <v>676</v>
      </c>
      <c r="B213" s="20" t="s">
        <v>677</v>
      </c>
      <c r="C213" s="39">
        <v>105</v>
      </c>
      <c r="D213" s="39">
        <v>115</v>
      </c>
      <c r="E213" s="39">
        <v>100</v>
      </c>
      <c r="F213" s="39">
        <v>100</v>
      </c>
      <c r="G213" s="39">
        <v>100</v>
      </c>
      <c r="H213" s="39">
        <v>101</v>
      </c>
      <c r="I213" s="39">
        <v>102</v>
      </c>
      <c r="J213" s="39">
        <v>97</v>
      </c>
      <c r="K213" s="39">
        <v>33</v>
      </c>
      <c r="L213" s="39">
        <v>0</v>
      </c>
      <c r="M213" s="39">
        <v>0</v>
      </c>
      <c r="N213" s="39">
        <v>0</v>
      </c>
      <c r="O213" s="39">
        <v>0</v>
      </c>
      <c r="P213" s="25">
        <f t="shared" si="3"/>
        <v>853</v>
      </c>
    </row>
    <row r="214" spans="1:16" x14ac:dyDescent="0.2">
      <c r="A214" s="20" t="s">
        <v>678</v>
      </c>
      <c r="B214" s="20" t="s">
        <v>679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104</v>
      </c>
      <c r="J214" s="39">
        <v>107</v>
      </c>
      <c r="K214" s="39">
        <v>104</v>
      </c>
      <c r="L214" s="39">
        <v>69</v>
      </c>
      <c r="M214" s="39">
        <v>0</v>
      </c>
      <c r="N214" s="39">
        <v>0</v>
      </c>
      <c r="O214" s="39">
        <v>0</v>
      </c>
      <c r="P214" s="25">
        <f t="shared" si="3"/>
        <v>384</v>
      </c>
    </row>
    <row r="215" spans="1:16" x14ac:dyDescent="0.2">
      <c r="A215" s="20" t="s">
        <v>281</v>
      </c>
      <c r="B215" s="20" t="s">
        <v>282</v>
      </c>
      <c r="C215" s="39">
        <v>19</v>
      </c>
      <c r="D215" s="39">
        <v>22</v>
      </c>
      <c r="E215" s="39">
        <v>14</v>
      </c>
      <c r="F215" s="39">
        <v>20</v>
      </c>
      <c r="G215" s="39">
        <v>20</v>
      </c>
      <c r="H215" s="39">
        <v>16</v>
      </c>
      <c r="I215" s="39">
        <v>28</v>
      </c>
      <c r="J215" s="39">
        <v>15</v>
      </c>
      <c r="K215" s="39">
        <v>26</v>
      </c>
      <c r="L215" s="39">
        <v>0</v>
      </c>
      <c r="M215" s="39">
        <v>0</v>
      </c>
      <c r="N215" s="39">
        <v>0</v>
      </c>
      <c r="O215" s="39">
        <v>0</v>
      </c>
      <c r="P215" s="25">
        <f t="shared" si="3"/>
        <v>180</v>
      </c>
    </row>
    <row r="216" spans="1:16" x14ac:dyDescent="0.2">
      <c r="A216" s="20" t="s">
        <v>283</v>
      </c>
      <c r="B216" s="20" t="s">
        <v>284</v>
      </c>
      <c r="C216" s="39">
        <v>142</v>
      </c>
      <c r="D216" s="39">
        <v>158</v>
      </c>
      <c r="E216" s="39">
        <v>157</v>
      </c>
      <c r="F216" s="39">
        <v>158</v>
      </c>
      <c r="G216" s="39">
        <v>161</v>
      </c>
      <c r="H216" s="39">
        <v>164</v>
      </c>
      <c r="I216" s="39">
        <v>220</v>
      </c>
      <c r="J216" s="39">
        <v>229</v>
      </c>
      <c r="K216" s="39">
        <v>230</v>
      </c>
      <c r="L216" s="39">
        <v>182</v>
      </c>
      <c r="M216" s="39">
        <v>172</v>
      </c>
      <c r="N216" s="39">
        <v>173</v>
      </c>
      <c r="O216" s="39">
        <v>154</v>
      </c>
      <c r="P216" s="25">
        <f t="shared" si="3"/>
        <v>2300</v>
      </c>
    </row>
    <row r="217" spans="1:16" x14ac:dyDescent="0.2">
      <c r="A217" s="20" t="s">
        <v>680</v>
      </c>
      <c r="B217" s="20" t="s">
        <v>681</v>
      </c>
      <c r="C217" s="39">
        <v>45</v>
      </c>
      <c r="D217" s="39">
        <v>12</v>
      </c>
      <c r="E217" s="39">
        <v>15</v>
      </c>
      <c r="F217" s="39">
        <v>18</v>
      </c>
      <c r="G217" s="39">
        <v>18</v>
      </c>
      <c r="H217" s="39">
        <v>18</v>
      </c>
      <c r="I217" s="39">
        <v>13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  <c r="O217" s="39">
        <v>0</v>
      </c>
      <c r="P217" s="25">
        <f t="shared" si="3"/>
        <v>139</v>
      </c>
    </row>
    <row r="218" spans="1:16" x14ac:dyDescent="0.2">
      <c r="A218" s="20" t="s">
        <v>285</v>
      </c>
      <c r="B218" s="20" t="s">
        <v>286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69</v>
      </c>
      <c r="J218" s="39">
        <v>61</v>
      </c>
      <c r="K218" s="39">
        <v>69</v>
      </c>
      <c r="L218" s="39">
        <v>59</v>
      </c>
      <c r="M218" s="39">
        <v>56</v>
      </c>
      <c r="N218" s="39">
        <v>56</v>
      </c>
      <c r="O218" s="39">
        <v>50</v>
      </c>
      <c r="P218" s="25">
        <f t="shared" ref="P218:P302" si="4">SUM(C218:O218)</f>
        <v>420</v>
      </c>
    </row>
    <row r="219" spans="1:16" x14ac:dyDescent="0.2">
      <c r="A219" s="20" t="s">
        <v>287</v>
      </c>
      <c r="B219" s="20" t="s">
        <v>288</v>
      </c>
      <c r="C219" s="39">
        <v>124</v>
      </c>
      <c r="D219" s="39">
        <v>138</v>
      </c>
      <c r="E219" s="39">
        <v>150</v>
      </c>
      <c r="F219" s="39">
        <v>160</v>
      </c>
      <c r="G219" s="39">
        <v>150</v>
      </c>
      <c r="H219" s="39">
        <v>151</v>
      </c>
      <c r="I219" s="39">
        <v>215</v>
      </c>
      <c r="J219" s="39">
        <v>196</v>
      </c>
      <c r="K219" s="39">
        <v>176</v>
      </c>
      <c r="L219" s="39">
        <v>117</v>
      </c>
      <c r="M219" s="39">
        <v>81</v>
      </c>
      <c r="N219" s="39">
        <v>72</v>
      </c>
      <c r="O219" s="39">
        <v>61</v>
      </c>
      <c r="P219" s="25">
        <f t="shared" si="4"/>
        <v>1791</v>
      </c>
    </row>
    <row r="220" spans="1:16" x14ac:dyDescent="0.2">
      <c r="A220" s="20" t="s">
        <v>289</v>
      </c>
      <c r="B220" s="20" t="s">
        <v>290</v>
      </c>
      <c r="C220" s="39">
        <v>106</v>
      </c>
      <c r="D220" s="39">
        <v>106</v>
      </c>
      <c r="E220" s="39">
        <v>106</v>
      </c>
      <c r="F220" s="39">
        <v>106</v>
      </c>
      <c r="G220" s="39">
        <v>106</v>
      </c>
      <c r="H220" s="39">
        <v>212</v>
      </c>
      <c r="I220" s="39">
        <v>211</v>
      </c>
      <c r="J220" s="39">
        <v>211</v>
      </c>
      <c r="K220" s="39">
        <v>210</v>
      </c>
      <c r="L220" s="39">
        <v>223</v>
      </c>
      <c r="M220" s="39">
        <v>216</v>
      </c>
      <c r="N220" s="39">
        <v>204</v>
      </c>
      <c r="O220" s="39">
        <v>203</v>
      </c>
      <c r="P220" s="25">
        <f t="shared" si="4"/>
        <v>2220</v>
      </c>
    </row>
    <row r="221" spans="1:16" x14ac:dyDescent="0.2">
      <c r="A221" s="20" t="s">
        <v>291</v>
      </c>
      <c r="B221" s="20" t="s">
        <v>613</v>
      </c>
      <c r="C221" s="39">
        <v>43</v>
      </c>
      <c r="D221" s="39">
        <v>43</v>
      </c>
      <c r="E221" s="39">
        <v>47</v>
      </c>
      <c r="F221" s="39">
        <v>51</v>
      </c>
      <c r="G221" s="39">
        <v>52</v>
      </c>
      <c r="H221" s="39">
        <v>52</v>
      </c>
      <c r="I221" s="39">
        <v>52</v>
      </c>
      <c r="J221" s="39">
        <v>52</v>
      </c>
      <c r="K221" s="39">
        <v>48</v>
      </c>
      <c r="L221" s="39">
        <v>0</v>
      </c>
      <c r="M221" s="39">
        <v>0</v>
      </c>
      <c r="N221" s="39">
        <v>0</v>
      </c>
      <c r="O221" s="39">
        <v>0</v>
      </c>
      <c r="P221" s="25">
        <f t="shared" si="4"/>
        <v>440</v>
      </c>
    </row>
    <row r="222" spans="1:16" x14ac:dyDescent="0.2">
      <c r="A222" s="20" t="s">
        <v>293</v>
      </c>
      <c r="B222" s="20" t="s">
        <v>682</v>
      </c>
      <c r="C222" s="39">
        <v>101</v>
      </c>
      <c r="D222" s="39">
        <v>103</v>
      </c>
      <c r="E222" s="39">
        <v>101</v>
      </c>
      <c r="F222" s="39">
        <v>104</v>
      </c>
      <c r="G222" s="39">
        <v>101</v>
      </c>
      <c r="H222" s="39">
        <v>102</v>
      </c>
      <c r="I222" s="39">
        <v>101</v>
      </c>
      <c r="J222" s="39">
        <v>101</v>
      </c>
      <c r="K222" s="39">
        <v>97</v>
      </c>
      <c r="L222" s="39">
        <v>174</v>
      </c>
      <c r="M222" s="39">
        <v>125</v>
      </c>
      <c r="N222" s="39">
        <v>146</v>
      </c>
      <c r="O222" s="39">
        <v>120</v>
      </c>
      <c r="P222" s="25">
        <f t="shared" si="4"/>
        <v>1476</v>
      </c>
    </row>
    <row r="223" spans="1:16" x14ac:dyDescent="0.2">
      <c r="A223" s="20" t="s">
        <v>295</v>
      </c>
      <c r="B223" s="20" t="s">
        <v>296</v>
      </c>
      <c r="C223" s="39">
        <v>103</v>
      </c>
      <c r="D223" s="39">
        <v>107</v>
      </c>
      <c r="E223" s="39">
        <v>105</v>
      </c>
      <c r="F223" s="39">
        <v>112</v>
      </c>
      <c r="G223" s="39">
        <v>113</v>
      </c>
      <c r="H223" s="39">
        <v>117</v>
      </c>
      <c r="I223" s="39">
        <v>121</v>
      </c>
      <c r="J223" s="39">
        <v>122</v>
      </c>
      <c r="K223" s="39">
        <v>140</v>
      </c>
      <c r="L223" s="39">
        <v>153</v>
      </c>
      <c r="M223" s="39">
        <v>155</v>
      </c>
      <c r="N223" s="39">
        <v>146</v>
      </c>
      <c r="O223" s="39">
        <v>151</v>
      </c>
      <c r="P223" s="25">
        <f t="shared" si="4"/>
        <v>1645</v>
      </c>
    </row>
    <row r="224" spans="1:16" x14ac:dyDescent="0.2">
      <c r="A224" s="20" t="s">
        <v>297</v>
      </c>
      <c r="B224" s="20" t="s">
        <v>298</v>
      </c>
      <c r="C224" s="39">
        <v>105</v>
      </c>
      <c r="D224" s="39">
        <v>105</v>
      </c>
      <c r="E224" s="39">
        <v>84</v>
      </c>
      <c r="F224" s="39">
        <v>84</v>
      </c>
      <c r="G224" s="39">
        <v>84</v>
      </c>
      <c r="H224" s="39">
        <v>84</v>
      </c>
      <c r="I224" s="39">
        <v>79</v>
      </c>
      <c r="J224" s="39">
        <v>77</v>
      </c>
      <c r="K224" s="39">
        <v>78</v>
      </c>
      <c r="L224" s="39">
        <v>0</v>
      </c>
      <c r="M224" s="39">
        <v>0</v>
      </c>
      <c r="N224" s="39">
        <v>0</v>
      </c>
      <c r="O224" s="39">
        <v>0</v>
      </c>
      <c r="P224" s="25">
        <f t="shared" si="4"/>
        <v>780</v>
      </c>
    </row>
    <row r="225" spans="1:16" x14ac:dyDescent="0.2">
      <c r="A225" s="20" t="s">
        <v>299</v>
      </c>
      <c r="B225" s="20" t="s">
        <v>614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40</v>
      </c>
      <c r="J225" s="39">
        <v>48</v>
      </c>
      <c r="K225" s="39">
        <v>50</v>
      </c>
      <c r="L225" s="39">
        <v>51</v>
      </c>
      <c r="M225" s="39">
        <v>51</v>
      </c>
      <c r="N225" s="39">
        <v>49</v>
      </c>
      <c r="O225" s="39">
        <v>40</v>
      </c>
      <c r="P225" s="25">
        <f t="shared" si="4"/>
        <v>329</v>
      </c>
    </row>
    <row r="226" spans="1:16" x14ac:dyDescent="0.2">
      <c r="A226" s="20" t="s">
        <v>301</v>
      </c>
      <c r="B226" s="20" t="s">
        <v>615</v>
      </c>
      <c r="C226" s="39">
        <v>119</v>
      </c>
      <c r="D226" s="39">
        <v>100</v>
      </c>
      <c r="E226" s="39">
        <v>139</v>
      </c>
      <c r="F226" s="39">
        <v>118</v>
      </c>
      <c r="G226" s="39">
        <v>68</v>
      </c>
      <c r="H226" s="39">
        <v>70</v>
      </c>
      <c r="I226" s="39">
        <v>114</v>
      </c>
      <c r="J226" s="39">
        <v>124</v>
      </c>
      <c r="K226" s="39">
        <v>98</v>
      </c>
      <c r="L226" s="39">
        <v>0</v>
      </c>
      <c r="M226" s="39">
        <v>0</v>
      </c>
      <c r="N226" s="39">
        <v>0</v>
      </c>
      <c r="O226" s="39">
        <v>0</v>
      </c>
      <c r="P226" s="25">
        <f t="shared" si="4"/>
        <v>950</v>
      </c>
    </row>
    <row r="227" spans="1:16" x14ac:dyDescent="0.2">
      <c r="A227" s="20" t="s">
        <v>303</v>
      </c>
      <c r="B227" s="20" t="s">
        <v>304</v>
      </c>
      <c r="C227" s="39">
        <v>107</v>
      </c>
      <c r="D227" s="39">
        <v>104</v>
      </c>
      <c r="E227" s="39">
        <v>105</v>
      </c>
      <c r="F227" s="39">
        <v>114</v>
      </c>
      <c r="G227" s="39">
        <v>115</v>
      </c>
      <c r="H227" s="39">
        <v>121</v>
      </c>
      <c r="I227" s="39">
        <v>120</v>
      </c>
      <c r="J227" s="39">
        <v>128</v>
      </c>
      <c r="K227" s="39">
        <v>126</v>
      </c>
      <c r="L227" s="39">
        <v>147</v>
      </c>
      <c r="M227" s="39">
        <v>126</v>
      </c>
      <c r="N227" s="39">
        <v>0</v>
      </c>
      <c r="O227" s="39">
        <v>0</v>
      </c>
      <c r="P227" s="25">
        <f t="shared" si="4"/>
        <v>1313</v>
      </c>
    </row>
    <row r="228" spans="1:16" x14ac:dyDescent="0.2">
      <c r="A228" s="20" t="s">
        <v>305</v>
      </c>
      <c r="B228" s="20" t="s">
        <v>306</v>
      </c>
      <c r="C228" s="39">
        <v>20</v>
      </c>
      <c r="D228" s="39">
        <v>29</v>
      </c>
      <c r="E228" s="39">
        <v>24</v>
      </c>
      <c r="F228" s="39">
        <v>20</v>
      </c>
      <c r="G228" s="39">
        <v>24</v>
      </c>
      <c r="H228" s="39">
        <v>20</v>
      </c>
      <c r="I228" s="39">
        <v>26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39">
        <v>0</v>
      </c>
      <c r="P228" s="25">
        <f t="shared" si="4"/>
        <v>163</v>
      </c>
    </row>
    <row r="229" spans="1:16" x14ac:dyDescent="0.2">
      <c r="A229" s="20" t="s">
        <v>307</v>
      </c>
      <c r="B229" s="20" t="s">
        <v>308</v>
      </c>
      <c r="C229" s="39">
        <v>20</v>
      </c>
      <c r="D229" s="39">
        <v>11</v>
      </c>
      <c r="E229" s="39">
        <v>21</v>
      </c>
      <c r="F229" s="39">
        <v>13</v>
      </c>
      <c r="G229" s="39">
        <v>13</v>
      </c>
      <c r="H229" s="39">
        <v>20</v>
      </c>
      <c r="I229" s="39">
        <v>6</v>
      </c>
      <c r="J229" s="39">
        <v>15</v>
      </c>
      <c r="K229" s="39">
        <v>13</v>
      </c>
      <c r="L229" s="39">
        <v>0</v>
      </c>
      <c r="M229" s="39">
        <v>0</v>
      </c>
      <c r="N229" s="39">
        <v>0</v>
      </c>
      <c r="O229" s="39">
        <v>0</v>
      </c>
      <c r="P229" s="25">
        <f t="shared" si="4"/>
        <v>132</v>
      </c>
    </row>
    <row r="230" spans="1:16" x14ac:dyDescent="0.2">
      <c r="A230" s="20" t="s">
        <v>309</v>
      </c>
      <c r="B230" s="20" t="s">
        <v>616</v>
      </c>
      <c r="C230" s="39">
        <v>45</v>
      </c>
      <c r="D230" s="39">
        <v>27</v>
      </c>
      <c r="E230" s="39">
        <v>49</v>
      </c>
      <c r="F230" s="39">
        <v>38</v>
      </c>
      <c r="G230" s="39">
        <v>47</v>
      </c>
      <c r="H230" s="39">
        <v>61</v>
      </c>
      <c r="I230" s="39">
        <v>56</v>
      </c>
      <c r="J230" s="39">
        <v>35</v>
      </c>
      <c r="K230" s="39">
        <v>41</v>
      </c>
      <c r="L230" s="39">
        <v>26</v>
      </c>
      <c r="M230" s="39">
        <v>0</v>
      </c>
      <c r="N230" s="39">
        <v>0</v>
      </c>
      <c r="O230" s="39">
        <v>0</v>
      </c>
      <c r="P230" s="25">
        <f t="shared" si="4"/>
        <v>425</v>
      </c>
    </row>
    <row r="231" spans="1:16" x14ac:dyDescent="0.2">
      <c r="A231" s="20" t="s">
        <v>311</v>
      </c>
      <c r="B231" s="20" t="s">
        <v>312</v>
      </c>
      <c r="C231" s="39">
        <v>92</v>
      </c>
      <c r="D231" s="39">
        <v>111</v>
      </c>
      <c r="E231" s="39">
        <v>128</v>
      </c>
      <c r="F231" s="39">
        <v>144</v>
      </c>
      <c r="G231" s="39">
        <v>140</v>
      </c>
      <c r="H231" s="39">
        <v>155</v>
      </c>
      <c r="I231" s="39">
        <v>159</v>
      </c>
      <c r="J231" s="39">
        <v>168</v>
      </c>
      <c r="K231" s="39">
        <v>163</v>
      </c>
      <c r="L231" s="39">
        <v>155</v>
      </c>
      <c r="M231" s="39">
        <v>142</v>
      </c>
      <c r="N231" s="39">
        <v>87</v>
      </c>
      <c r="O231" s="39">
        <v>56</v>
      </c>
      <c r="P231" s="25">
        <f t="shared" si="4"/>
        <v>1700</v>
      </c>
    </row>
    <row r="232" spans="1:16" x14ac:dyDescent="0.2">
      <c r="A232" s="20" t="s">
        <v>313</v>
      </c>
      <c r="B232" s="20" t="s">
        <v>617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39</v>
      </c>
      <c r="M232" s="39">
        <v>97</v>
      </c>
      <c r="N232" s="39">
        <v>101</v>
      </c>
      <c r="O232" s="39">
        <v>88</v>
      </c>
      <c r="P232" s="25">
        <f t="shared" si="4"/>
        <v>325</v>
      </c>
    </row>
    <row r="233" spans="1:16" x14ac:dyDescent="0.2">
      <c r="A233" s="20" t="s">
        <v>315</v>
      </c>
      <c r="B233" s="20" t="s">
        <v>316</v>
      </c>
      <c r="C233" s="39">
        <v>56</v>
      </c>
      <c r="D233" s="39">
        <v>48</v>
      </c>
      <c r="E233" s="39">
        <v>60</v>
      </c>
      <c r="F233" s="39">
        <v>56</v>
      </c>
      <c r="G233" s="39">
        <v>54</v>
      </c>
      <c r="H233" s="39">
        <v>54</v>
      </c>
      <c r="I233" s="39">
        <v>44</v>
      </c>
      <c r="J233" s="39">
        <v>36</v>
      </c>
      <c r="K233" s="39">
        <v>22</v>
      </c>
      <c r="L233" s="39">
        <v>0</v>
      </c>
      <c r="M233" s="39">
        <v>0</v>
      </c>
      <c r="N233" s="39">
        <v>0</v>
      </c>
      <c r="O233" s="39">
        <v>0</v>
      </c>
      <c r="P233" s="25">
        <f t="shared" si="4"/>
        <v>430</v>
      </c>
    </row>
    <row r="234" spans="1:16" x14ac:dyDescent="0.2">
      <c r="A234" s="20" t="s">
        <v>317</v>
      </c>
      <c r="B234" s="20" t="s">
        <v>683</v>
      </c>
      <c r="C234" s="39">
        <v>39</v>
      </c>
      <c r="D234" s="39">
        <v>24</v>
      </c>
      <c r="E234" s="39">
        <v>17</v>
      </c>
      <c r="F234" s="39">
        <v>22</v>
      </c>
      <c r="G234" s="39">
        <v>22</v>
      </c>
      <c r="H234" s="39">
        <v>19</v>
      </c>
      <c r="I234" s="39">
        <v>19</v>
      </c>
      <c r="J234" s="39">
        <v>12</v>
      </c>
      <c r="K234" s="39">
        <v>14</v>
      </c>
      <c r="L234" s="39">
        <v>0</v>
      </c>
      <c r="M234" s="39">
        <v>0</v>
      </c>
      <c r="N234" s="39">
        <v>0</v>
      </c>
      <c r="O234" s="39">
        <v>0</v>
      </c>
      <c r="P234" s="25">
        <f t="shared" si="4"/>
        <v>188</v>
      </c>
    </row>
    <row r="235" spans="1:16" x14ac:dyDescent="0.2">
      <c r="A235" s="20" t="s">
        <v>318</v>
      </c>
      <c r="B235" s="20" t="s">
        <v>319</v>
      </c>
      <c r="C235" s="39">
        <v>44</v>
      </c>
      <c r="D235" s="39">
        <v>28</v>
      </c>
      <c r="E235" s="39">
        <v>42</v>
      </c>
      <c r="F235" s="39">
        <v>26</v>
      </c>
      <c r="G235" s="39">
        <v>38</v>
      </c>
      <c r="H235" s="39">
        <v>49</v>
      </c>
      <c r="I235" s="39">
        <v>29</v>
      </c>
      <c r="J235" s="39">
        <v>24</v>
      </c>
      <c r="K235" s="39">
        <v>0</v>
      </c>
      <c r="L235" s="39">
        <v>0</v>
      </c>
      <c r="M235" s="39">
        <v>0</v>
      </c>
      <c r="N235" s="39">
        <v>0</v>
      </c>
      <c r="O235" s="39">
        <v>0</v>
      </c>
      <c r="P235" s="25">
        <f t="shared" si="4"/>
        <v>280</v>
      </c>
    </row>
    <row r="236" spans="1:16" x14ac:dyDescent="0.2">
      <c r="A236" s="20" t="s">
        <v>560</v>
      </c>
      <c r="B236" s="20" t="s">
        <v>618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39">
        <v>60</v>
      </c>
      <c r="M236" s="39">
        <v>93</v>
      </c>
      <c r="N236" s="39">
        <v>87</v>
      </c>
      <c r="O236" s="39">
        <v>42</v>
      </c>
      <c r="P236" s="25">
        <f t="shared" si="4"/>
        <v>282</v>
      </c>
    </row>
    <row r="237" spans="1:16" x14ac:dyDescent="0.2">
      <c r="A237" s="20" t="s">
        <v>562</v>
      </c>
      <c r="B237" s="20" t="s">
        <v>563</v>
      </c>
      <c r="C237" s="39">
        <v>74</v>
      </c>
      <c r="D237" s="39">
        <v>79</v>
      </c>
      <c r="E237" s="39">
        <v>87</v>
      </c>
      <c r="F237" s="39">
        <v>88</v>
      </c>
      <c r="G237" s="39">
        <v>88</v>
      </c>
      <c r="H237" s="39">
        <v>84</v>
      </c>
      <c r="I237" s="39">
        <v>73</v>
      </c>
      <c r="J237" s="39">
        <v>103</v>
      </c>
      <c r="K237" s="39">
        <v>109</v>
      </c>
      <c r="L237" s="39">
        <v>0</v>
      </c>
      <c r="M237" s="39">
        <v>0</v>
      </c>
      <c r="N237" s="39">
        <v>0</v>
      </c>
      <c r="O237" s="39">
        <v>0</v>
      </c>
      <c r="P237" s="25">
        <f t="shared" si="4"/>
        <v>785</v>
      </c>
    </row>
    <row r="238" spans="1:16" x14ac:dyDescent="0.2">
      <c r="A238" s="20" t="s">
        <v>564</v>
      </c>
      <c r="B238" s="20" t="s">
        <v>565</v>
      </c>
      <c r="C238" s="39">
        <v>131</v>
      </c>
      <c r="D238" s="39">
        <v>114</v>
      </c>
      <c r="E238" s="39">
        <v>108</v>
      </c>
      <c r="F238" s="39">
        <v>94</v>
      </c>
      <c r="G238" s="39">
        <v>86</v>
      </c>
      <c r="H238" s="39">
        <v>74</v>
      </c>
      <c r="I238" s="39">
        <v>82</v>
      </c>
      <c r="J238" s="39">
        <v>59</v>
      </c>
      <c r="K238" s="39">
        <v>44</v>
      </c>
      <c r="L238" s="39">
        <v>28</v>
      </c>
      <c r="M238" s="39">
        <v>0</v>
      </c>
      <c r="N238" s="39">
        <v>0</v>
      </c>
      <c r="O238" s="39">
        <v>0</v>
      </c>
      <c r="P238" s="25">
        <f t="shared" si="4"/>
        <v>820</v>
      </c>
    </row>
    <row r="239" spans="1:16" x14ac:dyDescent="0.2">
      <c r="A239" s="20" t="s">
        <v>566</v>
      </c>
      <c r="B239" s="20" t="s">
        <v>684</v>
      </c>
      <c r="C239" s="39">
        <v>26</v>
      </c>
      <c r="D239" s="39">
        <v>20</v>
      </c>
      <c r="E239" s="39">
        <v>22</v>
      </c>
      <c r="F239" s="39">
        <v>20</v>
      </c>
      <c r="G239" s="39">
        <v>34</v>
      </c>
      <c r="H239" s="39">
        <v>17</v>
      </c>
      <c r="I239" s="39">
        <v>10</v>
      </c>
      <c r="J239" s="39">
        <v>0</v>
      </c>
      <c r="K239" s="39">
        <v>0</v>
      </c>
      <c r="L239" s="39">
        <v>0</v>
      </c>
      <c r="M239" s="39">
        <v>0</v>
      </c>
      <c r="N239" s="39">
        <v>0</v>
      </c>
      <c r="O239" s="39">
        <v>0</v>
      </c>
      <c r="P239" s="25">
        <f t="shared" si="4"/>
        <v>149</v>
      </c>
    </row>
    <row r="240" spans="1:16" x14ac:dyDescent="0.2">
      <c r="A240" s="20" t="s">
        <v>568</v>
      </c>
      <c r="B240" s="20" t="s">
        <v>569</v>
      </c>
      <c r="C240" s="39">
        <v>120</v>
      </c>
      <c r="D240" s="39">
        <v>117</v>
      </c>
      <c r="E240" s="39">
        <v>139</v>
      </c>
      <c r="F240" s="39">
        <v>112</v>
      </c>
      <c r="G240" s="39">
        <v>112</v>
      </c>
      <c r="H240" s="39">
        <v>112</v>
      </c>
      <c r="I240" s="39">
        <v>100</v>
      </c>
      <c r="J240" s="39">
        <v>107</v>
      </c>
      <c r="K240" s="39">
        <v>81</v>
      </c>
      <c r="L240" s="39">
        <v>0</v>
      </c>
      <c r="M240" s="39">
        <v>0</v>
      </c>
      <c r="N240" s="39">
        <v>0</v>
      </c>
      <c r="O240" s="39">
        <v>0</v>
      </c>
      <c r="P240" s="25">
        <f t="shared" si="4"/>
        <v>1000</v>
      </c>
    </row>
    <row r="241" spans="1:16" x14ac:dyDescent="0.2">
      <c r="A241" s="20" t="s">
        <v>570</v>
      </c>
      <c r="B241" s="20" t="s">
        <v>619</v>
      </c>
      <c r="C241" s="39">
        <v>107</v>
      </c>
      <c r="D241" s="39">
        <v>99</v>
      </c>
      <c r="E241" s="39">
        <v>97</v>
      </c>
      <c r="F241" s="39">
        <v>98</v>
      </c>
      <c r="G241" s="39">
        <v>87</v>
      </c>
      <c r="H241" s="39">
        <v>99</v>
      </c>
      <c r="I241" s="39">
        <v>97</v>
      </c>
      <c r="J241" s="39">
        <v>99</v>
      </c>
      <c r="K241" s="39">
        <v>88</v>
      </c>
      <c r="L241" s="39">
        <v>0</v>
      </c>
      <c r="M241" s="39">
        <v>0</v>
      </c>
      <c r="N241" s="39">
        <v>0</v>
      </c>
      <c r="O241" s="39">
        <v>0</v>
      </c>
      <c r="P241" s="25">
        <f t="shared" si="4"/>
        <v>871</v>
      </c>
    </row>
    <row r="242" spans="1:16" x14ac:dyDescent="0.2">
      <c r="A242" s="20" t="s">
        <v>620</v>
      </c>
      <c r="B242" s="20" t="s">
        <v>621</v>
      </c>
      <c r="C242" s="39">
        <v>60</v>
      </c>
      <c r="D242" s="39">
        <v>70</v>
      </c>
      <c r="E242" s="39">
        <v>62</v>
      </c>
      <c r="F242" s="39">
        <v>29</v>
      </c>
      <c r="G242" s="39">
        <v>19</v>
      </c>
      <c r="H242" s="39">
        <v>0</v>
      </c>
      <c r="I242" s="39">
        <v>0</v>
      </c>
      <c r="J242" s="39">
        <v>0</v>
      </c>
      <c r="K242" s="39">
        <v>0</v>
      </c>
      <c r="L242" s="39">
        <v>0</v>
      </c>
      <c r="M242" s="39">
        <v>0</v>
      </c>
      <c r="N242" s="39">
        <v>0</v>
      </c>
      <c r="O242" s="39">
        <v>0</v>
      </c>
      <c r="P242" s="25">
        <f t="shared" si="4"/>
        <v>240</v>
      </c>
    </row>
    <row r="243" spans="1:16" x14ac:dyDescent="0.2">
      <c r="A243" s="20" t="s">
        <v>622</v>
      </c>
      <c r="B243" s="20" t="s">
        <v>623</v>
      </c>
      <c r="C243" s="39">
        <v>137</v>
      </c>
      <c r="D243" s="39">
        <v>118</v>
      </c>
      <c r="E243" s="39">
        <v>118</v>
      </c>
      <c r="F243" s="39">
        <v>104</v>
      </c>
      <c r="G243" s="39">
        <v>105</v>
      </c>
      <c r="H243" s="39">
        <v>0</v>
      </c>
      <c r="I243" s="39">
        <v>0</v>
      </c>
      <c r="J243" s="39">
        <v>0</v>
      </c>
      <c r="K243" s="39">
        <v>0</v>
      </c>
      <c r="L243" s="39">
        <v>0</v>
      </c>
      <c r="M243" s="39">
        <v>0</v>
      </c>
      <c r="N243" s="39">
        <v>0</v>
      </c>
      <c r="O243" s="39">
        <v>0</v>
      </c>
      <c r="P243" s="25">
        <f t="shared" si="4"/>
        <v>582</v>
      </c>
    </row>
    <row r="244" spans="1:16" x14ac:dyDescent="0.2">
      <c r="A244" s="20" t="s">
        <v>624</v>
      </c>
      <c r="B244" s="20" t="s">
        <v>625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12</v>
      </c>
      <c r="I244" s="39">
        <v>17</v>
      </c>
      <c r="J244" s="39">
        <v>30</v>
      </c>
      <c r="K244" s="39">
        <v>29</v>
      </c>
      <c r="L244" s="39">
        <v>34</v>
      </c>
      <c r="M244" s="39">
        <v>22</v>
      </c>
      <c r="N244" s="39">
        <v>0</v>
      </c>
      <c r="O244" s="39">
        <v>0</v>
      </c>
      <c r="P244" s="25">
        <f t="shared" si="4"/>
        <v>144</v>
      </c>
    </row>
    <row r="245" spans="1:16" x14ac:dyDescent="0.2">
      <c r="A245" s="20" t="s">
        <v>685</v>
      </c>
      <c r="B245" s="20" t="s">
        <v>686</v>
      </c>
      <c r="C245" s="39">
        <v>73</v>
      </c>
      <c r="D245" s="39">
        <v>36</v>
      </c>
      <c r="E245" s="39">
        <v>41</v>
      </c>
      <c r="F245" s="39">
        <v>37</v>
      </c>
      <c r="G245" s="39">
        <v>38</v>
      </c>
      <c r="H245" s="39">
        <v>22</v>
      </c>
      <c r="I245" s="39">
        <v>34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  <c r="O245" s="39">
        <v>0</v>
      </c>
      <c r="P245" s="25">
        <f t="shared" si="4"/>
        <v>281</v>
      </c>
    </row>
    <row r="246" spans="1:16" x14ac:dyDescent="0.2">
      <c r="A246" s="20" t="s">
        <v>687</v>
      </c>
      <c r="B246" s="20" t="s">
        <v>688</v>
      </c>
      <c r="C246" s="39">
        <v>37</v>
      </c>
      <c r="D246" s="39">
        <v>38</v>
      </c>
      <c r="E246" s="39">
        <v>28</v>
      </c>
      <c r="F246" s="39">
        <v>26</v>
      </c>
      <c r="G246" s="39">
        <v>20</v>
      </c>
      <c r="H246" s="39">
        <v>26</v>
      </c>
      <c r="I246" s="39">
        <v>0</v>
      </c>
      <c r="J246" s="39">
        <v>0</v>
      </c>
      <c r="K246" s="39">
        <v>0</v>
      </c>
      <c r="L246" s="39">
        <v>0</v>
      </c>
      <c r="M246" s="39">
        <v>0</v>
      </c>
      <c r="N246" s="39">
        <v>0</v>
      </c>
      <c r="O246" s="39">
        <v>0</v>
      </c>
      <c r="P246" s="25">
        <f t="shared" si="4"/>
        <v>175</v>
      </c>
    </row>
    <row r="247" spans="1:16" x14ac:dyDescent="0.2">
      <c r="A247" s="20" t="s">
        <v>689</v>
      </c>
      <c r="B247" s="20" t="s">
        <v>690</v>
      </c>
      <c r="C247" s="39">
        <v>49</v>
      </c>
      <c r="D247" s="39">
        <v>69</v>
      </c>
      <c r="E247" s="39">
        <v>50</v>
      </c>
      <c r="F247" s="39">
        <v>46</v>
      </c>
      <c r="G247" s="39">
        <v>50</v>
      </c>
      <c r="H247" s="39">
        <v>46</v>
      </c>
      <c r="I247" s="39">
        <v>57</v>
      </c>
      <c r="J247" s="39">
        <v>63</v>
      </c>
      <c r="K247" s="39">
        <v>53</v>
      </c>
      <c r="L247" s="39">
        <v>32</v>
      </c>
      <c r="M247" s="39">
        <v>49</v>
      </c>
      <c r="N247" s="39">
        <v>19</v>
      </c>
      <c r="O247" s="39">
        <v>13</v>
      </c>
      <c r="P247" s="25">
        <f t="shared" si="4"/>
        <v>596</v>
      </c>
    </row>
    <row r="248" spans="1:16" x14ac:dyDescent="0.2">
      <c r="A248" s="20" t="s">
        <v>691</v>
      </c>
      <c r="B248" s="20" t="s">
        <v>692</v>
      </c>
      <c r="C248" s="39">
        <v>89</v>
      </c>
      <c r="D248" s="39">
        <v>53</v>
      </c>
      <c r="E248" s="39">
        <v>49</v>
      </c>
      <c r="F248" s="39">
        <v>58</v>
      </c>
      <c r="G248" s="39">
        <v>60</v>
      </c>
      <c r="H248" s="39">
        <v>45</v>
      </c>
      <c r="I248" s="39">
        <v>94</v>
      </c>
      <c r="J248" s="39">
        <v>0</v>
      </c>
      <c r="K248" s="39">
        <v>0</v>
      </c>
      <c r="L248" s="39">
        <v>0</v>
      </c>
      <c r="M248" s="39">
        <v>0</v>
      </c>
      <c r="N248" s="39">
        <v>0</v>
      </c>
      <c r="O248" s="39">
        <v>0</v>
      </c>
      <c r="P248" s="25">
        <f t="shared" si="4"/>
        <v>448</v>
      </c>
    </row>
    <row r="249" spans="1:16" x14ac:dyDescent="0.2">
      <c r="A249" s="20" t="s">
        <v>693</v>
      </c>
      <c r="B249" s="20" t="s">
        <v>694</v>
      </c>
      <c r="C249" s="39">
        <v>32</v>
      </c>
      <c r="D249" s="39">
        <v>20</v>
      </c>
      <c r="E249" s="39">
        <v>20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39">
        <v>0</v>
      </c>
      <c r="M249" s="39">
        <v>0</v>
      </c>
      <c r="N249" s="39">
        <v>0</v>
      </c>
      <c r="O249" s="39">
        <v>0</v>
      </c>
      <c r="P249" s="25">
        <f t="shared" si="4"/>
        <v>72</v>
      </c>
    </row>
    <row r="250" spans="1:16" x14ac:dyDescent="0.2">
      <c r="A250" s="20" t="s">
        <v>695</v>
      </c>
      <c r="B250" s="20" t="s">
        <v>696</v>
      </c>
      <c r="C250" s="39">
        <v>83</v>
      </c>
      <c r="D250" s="39">
        <v>72</v>
      </c>
      <c r="E250" s="39">
        <v>55</v>
      </c>
      <c r="F250" s="39">
        <v>53</v>
      </c>
      <c r="G250" s="39">
        <v>75</v>
      </c>
      <c r="H250" s="39">
        <v>72</v>
      </c>
      <c r="I250" s="39">
        <v>102</v>
      </c>
      <c r="J250" s="39">
        <v>0</v>
      </c>
      <c r="K250" s="39">
        <v>0</v>
      </c>
      <c r="L250" s="39">
        <v>0</v>
      </c>
      <c r="M250" s="39">
        <v>0</v>
      </c>
      <c r="N250" s="39">
        <v>0</v>
      </c>
      <c r="O250" s="39">
        <v>0</v>
      </c>
      <c r="P250" s="25">
        <f t="shared" si="4"/>
        <v>512</v>
      </c>
    </row>
    <row r="251" spans="1:16" x14ac:dyDescent="0.2">
      <c r="A251" s="20" t="s">
        <v>320</v>
      </c>
      <c r="B251" s="20" t="s">
        <v>321</v>
      </c>
      <c r="C251" s="39">
        <v>114</v>
      </c>
      <c r="D251" s="39">
        <v>94</v>
      </c>
      <c r="E251" s="39">
        <v>84</v>
      </c>
      <c r="F251" s="39">
        <v>71</v>
      </c>
      <c r="G251" s="39">
        <v>67</v>
      </c>
      <c r="H251" s="39">
        <v>35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  <c r="O251" s="39">
        <v>0</v>
      </c>
      <c r="P251" s="25">
        <f t="shared" si="4"/>
        <v>465</v>
      </c>
    </row>
    <row r="252" spans="1:16" x14ac:dyDescent="0.2">
      <c r="A252" s="20" t="s">
        <v>322</v>
      </c>
      <c r="B252" s="20" t="s">
        <v>626</v>
      </c>
      <c r="C252" s="39">
        <v>52</v>
      </c>
      <c r="D252" s="39">
        <v>59</v>
      </c>
      <c r="E252" s="39">
        <v>58</v>
      </c>
      <c r="F252" s="39">
        <v>55</v>
      </c>
      <c r="G252" s="39">
        <v>61</v>
      </c>
      <c r="H252" s="39">
        <v>79</v>
      </c>
      <c r="I252" s="39">
        <v>89</v>
      </c>
      <c r="J252" s="39">
        <v>61</v>
      </c>
      <c r="K252" s="39">
        <v>86</v>
      </c>
      <c r="L252" s="39">
        <v>40</v>
      </c>
      <c r="M252" s="39">
        <v>19</v>
      </c>
      <c r="N252" s="39">
        <v>18</v>
      </c>
      <c r="O252" s="39">
        <v>13</v>
      </c>
      <c r="P252" s="25">
        <f t="shared" si="4"/>
        <v>690</v>
      </c>
    </row>
    <row r="253" spans="1:16" x14ac:dyDescent="0.2">
      <c r="A253" s="20" t="s">
        <v>697</v>
      </c>
      <c r="B253" s="20" t="s">
        <v>698</v>
      </c>
      <c r="C253" s="39">
        <v>54</v>
      </c>
      <c r="D253" s="39">
        <v>45</v>
      </c>
      <c r="E253" s="39">
        <v>27</v>
      </c>
      <c r="F253" s="39">
        <v>14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39">
        <v>0</v>
      </c>
      <c r="M253" s="39">
        <v>0</v>
      </c>
      <c r="N253" s="39">
        <v>0</v>
      </c>
      <c r="O253" s="39">
        <v>0</v>
      </c>
      <c r="P253" s="25">
        <f t="shared" si="4"/>
        <v>140</v>
      </c>
    </row>
    <row r="254" spans="1:16" x14ac:dyDescent="0.2">
      <c r="A254" s="20" t="s">
        <v>324</v>
      </c>
      <c r="B254" s="20" t="s">
        <v>325</v>
      </c>
      <c r="C254" s="39">
        <v>103</v>
      </c>
      <c r="D254" s="39">
        <v>114</v>
      </c>
      <c r="E254" s="39">
        <v>103</v>
      </c>
      <c r="F254" s="39">
        <v>94</v>
      </c>
      <c r="G254" s="39">
        <v>110</v>
      </c>
      <c r="H254" s="39">
        <v>111</v>
      </c>
      <c r="I254" s="39">
        <v>110</v>
      </c>
      <c r="J254" s="39">
        <v>101</v>
      </c>
      <c r="K254" s="39">
        <v>120</v>
      </c>
      <c r="L254" s="39">
        <v>91</v>
      </c>
      <c r="M254" s="39">
        <v>72</v>
      </c>
      <c r="N254" s="39">
        <v>79</v>
      </c>
      <c r="O254" s="39">
        <v>75</v>
      </c>
      <c r="P254" s="25">
        <f t="shared" si="4"/>
        <v>1283</v>
      </c>
    </row>
    <row r="255" spans="1:16" x14ac:dyDescent="0.2">
      <c r="A255" s="20" t="s">
        <v>326</v>
      </c>
      <c r="B255" s="20" t="s">
        <v>327</v>
      </c>
      <c r="C255" s="39">
        <v>40</v>
      </c>
      <c r="D255" s="39">
        <v>40</v>
      </c>
      <c r="E255" s="39">
        <v>44</v>
      </c>
      <c r="F255" s="39">
        <v>44</v>
      </c>
      <c r="G255" s="39">
        <v>49</v>
      </c>
      <c r="H255" s="39">
        <v>49</v>
      </c>
      <c r="I255" s="39">
        <v>48</v>
      </c>
      <c r="J255" s="39">
        <v>49</v>
      </c>
      <c r="K255" s="39">
        <v>45</v>
      </c>
      <c r="L255" s="39">
        <v>0</v>
      </c>
      <c r="M255" s="39">
        <v>0</v>
      </c>
      <c r="N255" s="39">
        <v>0</v>
      </c>
      <c r="O255" s="39">
        <v>0</v>
      </c>
      <c r="P255" s="25">
        <f t="shared" si="4"/>
        <v>408</v>
      </c>
    </row>
    <row r="256" spans="1:16" x14ac:dyDescent="0.2">
      <c r="A256" s="20" t="s">
        <v>328</v>
      </c>
      <c r="B256" s="20" t="s">
        <v>329</v>
      </c>
      <c r="C256" s="39">
        <v>10</v>
      </c>
      <c r="D256" s="39">
        <v>17</v>
      </c>
      <c r="E256" s="39">
        <v>17</v>
      </c>
      <c r="F256" s="39">
        <v>15</v>
      </c>
      <c r="G256" s="39">
        <v>18</v>
      </c>
      <c r="H256" s="39">
        <v>21</v>
      </c>
      <c r="I256" s="39">
        <v>19</v>
      </c>
      <c r="J256" s="39">
        <v>16</v>
      </c>
      <c r="K256" s="39">
        <v>16</v>
      </c>
      <c r="L256" s="39">
        <v>0</v>
      </c>
      <c r="M256" s="39">
        <v>0</v>
      </c>
      <c r="N256" s="39">
        <v>0</v>
      </c>
      <c r="O256" s="39">
        <v>0</v>
      </c>
      <c r="P256" s="25">
        <f t="shared" si="4"/>
        <v>149</v>
      </c>
    </row>
    <row r="257" spans="1:16" x14ac:dyDescent="0.2">
      <c r="A257" s="20" t="s">
        <v>330</v>
      </c>
      <c r="B257" s="20" t="s">
        <v>331</v>
      </c>
      <c r="C257" s="39">
        <v>39</v>
      </c>
      <c r="D257" s="39">
        <v>26</v>
      </c>
      <c r="E257" s="39">
        <v>24</v>
      </c>
      <c r="F257" s="39">
        <v>20</v>
      </c>
      <c r="G257" s="39">
        <v>24</v>
      </c>
      <c r="H257" s="39">
        <v>18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25">
        <f t="shared" si="4"/>
        <v>151</v>
      </c>
    </row>
    <row r="258" spans="1:16" x14ac:dyDescent="0.2">
      <c r="A258" s="20" t="s">
        <v>332</v>
      </c>
      <c r="B258" s="20" t="s">
        <v>627</v>
      </c>
      <c r="C258" s="39">
        <v>28</v>
      </c>
      <c r="D258" s="39">
        <v>29</v>
      </c>
      <c r="E258" s="39">
        <v>26</v>
      </c>
      <c r="F258" s="39">
        <v>24</v>
      </c>
      <c r="G258" s="39">
        <v>24</v>
      </c>
      <c r="H258" s="39">
        <v>24</v>
      </c>
      <c r="I258" s="39">
        <v>23</v>
      </c>
      <c r="J258" s="39">
        <v>23</v>
      </c>
      <c r="K258" s="39">
        <v>24</v>
      </c>
      <c r="L258" s="39">
        <v>0</v>
      </c>
      <c r="M258" s="39">
        <v>0</v>
      </c>
      <c r="N258" s="39">
        <v>0</v>
      </c>
      <c r="O258" s="39">
        <v>0</v>
      </c>
      <c r="P258" s="25">
        <f t="shared" si="4"/>
        <v>225</v>
      </c>
    </row>
    <row r="259" spans="1:16" x14ac:dyDescent="0.2">
      <c r="A259" s="20" t="s">
        <v>628</v>
      </c>
      <c r="B259" s="20" t="s">
        <v>629</v>
      </c>
      <c r="C259" s="39">
        <v>67</v>
      </c>
      <c r="D259" s="39">
        <v>101</v>
      </c>
      <c r="E259" s="39">
        <v>91</v>
      </c>
      <c r="F259" s="39">
        <v>100</v>
      </c>
      <c r="G259" s="39">
        <v>74</v>
      </c>
      <c r="H259" s="39">
        <v>63</v>
      </c>
      <c r="I259" s="39">
        <v>78</v>
      </c>
      <c r="J259" s="39">
        <v>58</v>
      </c>
      <c r="K259" s="39">
        <v>35</v>
      </c>
      <c r="L259" s="39">
        <v>0</v>
      </c>
      <c r="M259" s="39">
        <v>0</v>
      </c>
      <c r="N259" s="39">
        <v>0</v>
      </c>
      <c r="O259" s="39">
        <v>0</v>
      </c>
      <c r="P259" s="25">
        <f t="shared" si="4"/>
        <v>667</v>
      </c>
    </row>
    <row r="260" spans="1:16" x14ac:dyDescent="0.2">
      <c r="A260" s="20" t="s">
        <v>572</v>
      </c>
      <c r="B260" s="20" t="s">
        <v>573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114</v>
      </c>
      <c r="J260" s="39">
        <v>75</v>
      </c>
      <c r="K260" s="39">
        <v>80</v>
      </c>
      <c r="L260" s="39">
        <v>84</v>
      </c>
      <c r="M260" s="39">
        <v>0</v>
      </c>
      <c r="N260" s="39">
        <v>0</v>
      </c>
      <c r="O260" s="39">
        <v>0</v>
      </c>
      <c r="P260" s="25">
        <f t="shared" si="4"/>
        <v>353</v>
      </c>
    </row>
    <row r="261" spans="1:16" x14ac:dyDescent="0.2">
      <c r="A261" s="20" t="s">
        <v>334</v>
      </c>
      <c r="B261" s="20" t="s">
        <v>630</v>
      </c>
      <c r="C261" s="39">
        <v>92</v>
      </c>
      <c r="D261" s="39">
        <v>111</v>
      </c>
      <c r="E261" s="39">
        <v>111</v>
      </c>
      <c r="F261" s="39">
        <v>109</v>
      </c>
      <c r="G261" s="39">
        <v>114</v>
      </c>
      <c r="H261" s="39">
        <v>124</v>
      </c>
      <c r="I261" s="39">
        <v>119</v>
      </c>
      <c r="J261" s="39">
        <v>113</v>
      </c>
      <c r="K261" s="39">
        <v>96</v>
      </c>
      <c r="L261" s="39">
        <v>143</v>
      </c>
      <c r="M261" s="39">
        <v>123</v>
      </c>
      <c r="N261" s="39">
        <v>88</v>
      </c>
      <c r="O261" s="39">
        <v>97</v>
      </c>
      <c r="P261" s="25">
        <f t="shared" si="4"/>
        <v>1440</v>
      </c>
    </row>
    <row r="262" spans="1:16" x14ac:dyDescent="0.2">
      <c r="A262" s="20" t="s">
        <v>336</v>
      </c>
      <c r="B262" s="20" t="s">
        <v>337</v>
      </c>
      <c r="C262" s="39">
        <v>30</v>
      </c>
      <c r="D262" s="39">
        <v>23</v>
      </c>
      <c r="E262" s="39">
        <v>27</v>
      </c>
      <c r="F262" s="39">
        <v>20</v>
      </c>
      <c r="G262" s="39">
        <v>19</v>
      </c>
      <c r="H262" s="39">
        <v>29</v>
      </c>
      <c r="I262" s="39">
        <v>19</v>
      </c>
      <c r="J262" s="39">
        <v>21</v>
      </c>
      <c r="K262" s="39">
        <v>15</v>
      </c>
      <c r="L262" s="39">
        <v>0</v>
      </c>
      <c r="M262" s="39">
        <v>0</v>
      </c>
      <c r="N262" s="39">
        <v>0</v>
      </c>
      <c r="O262" s="39">
        <v>0</v>
      </c>
      <c r="P262" s="25">
        <f t="shared" si="4"/>
        <v>203</v>
      </c>
    </row>
    <row r="263" spans="1:16" x14ac:dyDescent="0.2">
      <c r="A263" s="20" t="s">
        <v>338</v>
      </c>
      <c r="B263" s="20" t="s">
        <v>631</v>
      </c>
      <c r="C263" s="39">
        <v>45</v>
      </c>
      <c r="D263" s="39">
        <v>46</v>
      </c>
      <c r="E263" s="39">
        <v>45</v>
      </c>
      <c r="F263" s="39">
        <v>45</v>
      </c>
      <c r="G263" s="39">
        <v>45</v>
      </c>
      <c r="H263" s="39">
        <v>45</v>
      </c>
      <c r="I263" s="39">
        <v>69</v>
      </c>
      <c r="J263" s="39">
        <v>68</v>
      </c>
      <c r="K263" s="39">
        <v>68</v>
      </c>
      <c r="L263" s="39">
        <v>94</v>
      </c>
      <c r="M263" s="39">
        <v>92</v>
      </c>
      <c r="N263" s="39">
        <v>96</v>
      </c>
      <c r="O263" s="39">
        <v>62</v>
      </c>
      <c r="P263" s="25">
        <f t="shared" si="4"/>
        <v>820</v>
      </c>
    </row>
    <row r="264" spans="1:16" x14ac:dyDescent="0.2">
      <c r="A264" s="20" t="s">
        <v>339</v>
      </c>
      <c r="B264" s="20" t="s">
        <v>340</v>
      </c>
      <c r="C264" s="39">
        <v>41</v>
      </c>
      <c r="D264" s="39">
        <v>45</v>
      </c>
      <c r="E264" s="39">
        <v>41</v>
      </c>
      <c r="F264" s="39">
        <v>43</v>
      </c>
      <c r="G264" s="39">
        <v>43</v>
      </c>
      <c r="H264" s="39">
        <v>46</v>
      </c>
      <c r="I264" s="39">
        <v>45</v>
      </c>
      <c r="J264" s="39">
        <v>40</v>
      </c>
      <c r="K264" s="39">
        <v>31</v>
      </c>
      <c r="L264" s="39">
        <v>0</v>
      </c>
      <c r="M264" s="39">
        <v>0</v>
      </c>
      <c r="N264" s="39">
        <v>0</v>
      </c>
      <c r="O264" s="39">
        <v>0</v>
      </c>
      <c r="P264" s="25">
        <f t="shared" si="4"/>
        <v>375</v>
      </c>
    </row>
    <row r="265" spans="1:16" x14ac:dyDescent="0.2">
      <c r="A265" s="20" t="s">
        <v>341</v>
      </c>
      <c r="B265" s="20" t="s">
        <v>342</v>
      </c>
      <c r="C265" s="39">
        <v>37</v>
      </c>
      <c r="D265" s="39">
        <v>42</v>
      </c>
      <c r="E265" s="39">
        <v>45</v>
      </c>
      <c r="F265" s="39">
        <v>52</v>
      </c>
      <c r="G265" s="39">
        <v>49</v>
      </c>
      <c r="H265" s="39">
        <v>56</v>
      </c>
      <c r="I265" s="39">
        <v>57</v>
      </c>
      <c r="J265" s="39">
        <v>55</v>
      </c>
      <c r="K265" s="39">
        <v>55</v>
      </c>
      <c r="L265" s="39">
        <v>48</v>
      </c>
      <c r="M265" s="39">
        <v>34</v>
      </c>
      <c r="N265" s="39">
        <v>36</v>
      </c>
      <c r="O265" s="39">
        <v>24</v>
      </c>
      <c r="P265" s="25">
        <f t="shared" si="4"/>
        <v>590</v>
      </c>
    </row>
    <row r="266" spans="1:16" x14ac:dyDescent="0.2">
      <c r="A266" s="20" t="s">
        <v>574</v>
      </c>
      <c r="B266" s="20" t="s">
        <v>575</v>
      </c>
      <c r="C266" s="39">
        <v>0</v>
      </c>
      <c r="D266" s="39">
        <v>0</v>
      </c>
      <c r="E266" s="39">
        <v>0</v>
      </c>
      <c r="F266" s="39">
        <v>0</v>
      </c>
      <c r="G266" s="39">
        <v>0</v>
      </c>
      <c r="H266" s="39">
        <v>0</v>
      </c>
      <c r="I266" s="39">
        <v>114</v>
      </c>
      <c r="J266" s="39">
        <v>114</v>
      </c>
      <c r="K266" s="39">
        <v>120</v>
      </c>
      <c r="L266" s="39">
        <v>135</v>
      </c>
      <c r="M266" s="39">
        <v>58</v>
      </c>
      <c r="N266" s="39">
        <v>57</v>
      </c>
      <c r="O266" s="39">
        <v>52</v>
      </c>
      <c r="P266" s="25">
        <f t="shared" si="4"/>
        <v>650</v>
      </c>
    </row>
    <row r="267" spans="1:16" x14ac:dyDescent="0.2">
      <c r="A267" s="20" t="s">
        <v>343</v>
      </c>
      <c r="B267" s="20" t="s">
        <v>344</v>
      </c>
      <c r="C267" s="39">
        <v>70</v>
      </c>
      <c r="D267" s="39">
        <v>69</v>
      </c>
      <c r="E267" s="39">
        <v>68</v>
      </c>
      <c r="F267" s="39">
        <v>66</v>
      </c>
      <c r="G267" s="39">
        <v>57</v>
      </c>
      <c r="H267" s="39">
        <v>70</v>
      </c>
      <c r="I267" s="39"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25">
        <f t="shared" si="4"/>
        <v>400</v>
      </c>
    </row>
    <row r="268" spans="1:16" x14ac:dyDescent="0.2">
      <c r="A268" s="20" t="s">
        <v>345</v>
      </c>
      <c r="B268" s="20" t="s">
        <v>346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117</v>
      </c>
      <c r="J268" s="39">
        <v>105</v>
      </c>
      <c r="K268" s="39">
        <v>115</v>
      </c>
      <c r="L268" s="39">
        <v>113</v>
      </c>
      <c r="M268" s="39">
        <v>104</v>
      </c>
      <c r="N268" s="39">
        <v>89</v>
      </c>
      <c r="O268" s="39">
        <v>92</v>
      </c>
      <c r="P268" s="25">
        <f t="shared" si="4"/>
        <v>735</v>
      </c>
    </row>
    <row r="269" spans="1:16" x14ac:dyDescent="0.2">
      <c r="A269" s="20" t="s">
        <v>576</v>
      </c>
      <c r="B269" s="20" t="s">
        <v>577</v>
      </c>
      <c r="C269" s="39">
        <v>118</v>
      </c>
      <c r="D269" s="39">
        <v>97</v>
      </c>
      <c r="E269" s="39">
        <v>88</v>
      </c>
      <c r="F269" s="39">
        <v>87</v>
      </c>
      <c r="G269" s="39">
        <v>80</v>
      </c>
      <c r="H269" s="39">
        <v>80</v>
      </c>
      <c r="I269" s="39">
        <v>99</v>
      </c>
      <c r="J269" s="39">
        <v>82</v>
      </c>
      <c r="K269" s="39">
        <v>78</v>
      </c>
      <c r="L269" s="39">
        <v>0</v>
      </c>
      <c r="M269" s="39">
        <v>0</v>
      </c>
      <c r="N269" s="39">
        <v>0</v>
      </c>
      <c r="O269" s="39">
        <v>0</v>
      </c>
      <c r="P269" s="25">
        <f t="shared" si="4"/>
        <v>809</v>
      </c>
    </row>
    <row r="270" spans="1:16" ht="15" customHeight="1" x14ac:dyDescent="0.2">
      <c r="A270" s="20" t="s">
        <v>578</v>
      </c>
      <c r="B270" s="20" t="s">
        <v>347</v>
      </c>
      <c r="C270" s="39">
        <v>90</v>
      </c>
      <c r="D270" s="39">
        <v>102</v>
      </c>
      <c r="E270" s="39">
        <v>101</v>
      </c>
      <c r="F270" s="39">
        <v>105</v>
      </c>
      <c r="G270" s="39">
        <v>103</v>
      </c>
      <c r="H270" s="39">
        <v>165</v>
      </c>
      <c r="I270" s="39">
        <v>164</v>
      </c>
      <c r="J270" s="39">
        <v>166</v>
      </c>
      <c r="K270" s="39">
        <v>165</v>
      </c>
      <c r="L270" s="39">
        <v>157</v>
      </c>
      <c r="M270" s="39">
        <v>155</v>
      </c>
      <c r="N270" s="39">
        <v>162</v>
      </c>
      <c r="O270" s="39">
        <v>148</v>
      </c>
      <c r="P270" s="25">
        <f t="shared" si="4"/>
        <v>1783</v>
      </c>
    </row>
    <row r="271" spans="1:16" s="47" customFormat="1" x14ac:dyDescent="0.2">
      <c r="A271" s="44" t="s">
        <v>348</v>
      </c>
      <c r="B271" s="44" t="s">
        <v>349</v>
      </c>
      <c r="C271" s="45">
        <v>0</v>
      </c>
      <c r="D271" s="45">
        <v>0</v>
      </c>
      <c r="E271" s="45">
        <v>0</v>
      </c>
      <c r="F271" s="45">
        <v>0</v>
      </c>
      <c r="G271" s="45">
        <v>0</v>
      </c>
      <c r="H271" s="45">
        <v>0</v>
      </c>
      <c r="I271" s="45">
        <v>40</v>
      </c>
      <c r="J271" s="45">
        <v>40</v>
      </c>
      <c r="K271" s="45">
        <v>40</v>
      </c>
      <c r="L271" s="45">
        <v>0</v>
      </c>
      <c r="M271" s="45">
        <v>0</v>
      </c>
      <c r="N271" s="45">
        <v>0</v>
      </c>
      <c r="O271" s="45">
        <v>0</v>
      </c>
      <c r="P271" s="46">
        <f t="shared" si="4"/>
        <v>120</v>
      </c>
    </row>
    <row r="272" spans="1:16" s="47" customFormat="1" x14ac:dyDescent="0.2">
      <c r="A272" s="48" t="s">
        <v>350</v>
      </c>
      <c r="B272" s="44" t="s">
        <v>351</v>
      </c>
      <c r="C272" s="44">
        <v>20</v>
      </c>
      <c r="D272" s="44">
        <v>22</v>
      </c>
      <c r="E272" s="44">
        <v>22</v>
      </c>
      <c r="F272" s="44">
        <v>25</v>
      </c>
      <c r="G272" s="44">
        <v>25</v>
      </c>
      <c r="H272" s="44">
        <v>25</v>
      </c>
      <c r="I272" s="44">
        <v>26</v>
      </c>
      <c r="J272" s="44">
        <v>28</v>
      </c>
      <c r="K272" s="44">
        <v>27</v>
      </c>
      <c r="L272" s="44">
        <v>0</v>
      </c>
      <c r="M272" s="44">
        <v>0</v>
      </c>
      <c r="N272" s="44">
        <v>0</v>
      </c>
      <c r="O272" s="44">
        <v>0</v>
      </c>
      <c r="P272" s="46">
        <f t="shared" si="4"/>
        <v>220</v>
      </c>
    </row>
    <row r="273" spans="1:16" s="47" customFormat="1" x14ac:dyDescent="0.2">
      <c r="A273" s="48" t="s">
        <v>352</v>
      </c>
      <c r="B273" s="44" t="s">
        <v>699</v>
      </c>
      <c r="C273" s="44">
        <v>0</v>
      </c>
      <c r="D273" s="44">
        <v>0</v>
      </c>
      <c r="E273" s="44">
        <v>0</v>
      </c>
      <c r="F273" s="44">
        <v>0</v>
      </c>
      <c r="G273" s="44">
        <v>0</v>
      </c>
      <c r="H273" s="44">
        <v>0</v>
      </c>
      <c r="I273" s="44">
        <v>124</v>
      </c>
      <c r="J273" s="44">
        <v>122</v>
      </c>
      <c r="K273" s="44">
        <v>114</v>
      </c>
      <c r="L273" s="44">
        <v>97</v>
      </c>
      <c r="M273" s="44">
        <v>59</v>
      </c>
      <c r="N273" s="44">
        <v>86</v>
      </c>
      <c r="O273" s="44">
        <v>0</v>
      </c>
      <c r="P273" s="46">
        <f t="shared" si="4"/>
        <v>602</v>
      </c>
    </row>
    <row r="274" spans="1:16" s="47" customFormat="1" x14ac:dyDescent="0.2">
      <c r="A274" s="48" t="s">
        <v>700</v>
      </c>
      <c r="B274" s="44" t="s">
        <v>701</v>
      </c>
      <c r="C274" s="44">
        <v>32</v>
      </c>
      <c r="D274" s="44">
        <v>28</v>
      </c>
      <c r="E274" s="44">
        <v>14</v>
      </c>
      <c r="F274" s="44">
        <v>23</v>
      </c>
      <c r="G274" s="44">
        <v>22</v>
      </c>
      <c r="H274" s="44">
        <v>14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6">
        <f t="shared" si="4"/>
        <v>133</v>
      </c>
    </row>
    <row r="275" spans="1:16" s="47" customFormat="1" x14ac:dyDescent="0.2">
      <c r="A275" s="48" t="s">
        <v>354</v>
      </c>
      <c r="B275" s="44" t="s">
        <v>634</v>
      </c>
      <c r="C275" s="44">
        <v>122</v>
      </c>
      <c r="D275" s="44">
        <v>126</v>
      </c>
      <c r="E275" s="44">
        <v>118</v>
      </c>
      <c r="F275" s="44">
        <v>121</v>
      </c>
      <c r="G275" s="44">
        <v>121</v>
      </c>
      <c r="H275" s="44">
        <v>122</v>
      </c>
      <c r="I275" s="44">
        <v>145</v>
      </c>
      <c r="J275" s="44">
        <v>123</v>
      </c>
      <c r="K275" s="44">
        <v>111</v>
      </c>
      <c r="L275" s="44">
        <v>100</v>
      </c>
      <c r="M275" s="44">
        <v>109</v>
      </c>
      <c r="N275" s="44">
        <v>91</v>
      </c>
      <c r="O275" s="44">
        <v>91</v>
      </c>
      <c r="P275" s="46">
        <f t="shared" si="4"/>
        <v>1500</v>
      </c>
    </row>
    <row r="276" spans="1:16" s="47" customFormat="1" x14ac:dyDescent="0.2">
      <c r="A276" s="48" t="s">
        <v>356</v>
      </c>
      <c r="B276" s="44" t="s">
        <v>357</v>
      </c>
      <c r="C276" s="44">
        <v>33</v>
      </c>
      <c r="D276" s="44">
        <v>35</v>
      </c>
      <c r="E276" s="44">
        <v>31</v>
      </c>
      <c r="F276" s="44">
        <v>45</v>
      </c>
      <c r="G276" s="44">
        <v>48</v>
      </c>
      <c r="H276" s="44">
        <v>53</v>
      </c>
      <c r="I276" s="44">
        <v>57</v>
      </c>
      <c r="J276" s="44">
        <v>62</v>
      </c>
      <c r="K276" s="44">
        <v>52</v>
      </c>
      <c r="L276" s="44">
        <v>35</v>
      </c>
      <c r="M276" s="44">
        <v>51</v>
      </c>
      <c r="N276" s="44">
        <v>47</v>
      </c>
      <c r="O276" s="44">
        <v>21</v>
      </c>
      <c r="P276" s="46">
        <f t="shared" si="4"/>
        <v>570</v>
      </c>
    </row>
    <row r="277" spans="1:16" s="47" customFormat="1" x14ac:dyDescent="0.2">
      <c r="A277" s="48" t="s">
        <v>358</v>
      </c>
      <c r="B277" s="44" t="s">
        <v>635</v>
      </c>
      <c r="C277" s="44">
        <v>0</v>
      </c>
      <c r="D277" s="44">
        <v>0</v>
      </c>
      <c r="E277" s="44">
        <v>0</v>
      </c>
      <c r="F277" s="44">
        <v>0</v>
      </c>
      <c r="G277" s="44">
        <v>0</v>
      </c>
      <c r="H277" s="44">
        <v>0</v>
      </c>
      <c r="I277" s="44">
        <v>136</v>
      </c>
      <c r="J277" s="44">
        <v>136</v>
      </c>
      <c r="K277" s="44">
        <v>136</v>
      </c>
      <c r="L277" s="44">
        <v>136</v>
      </c>
      <c r="M277" s="44">
        <v>111</v>
      </c>
      <c r="N277" s="44">
        <v>104</v>
      </c>
      <c r="O277" s="44">
        <v>101</v>
      </c>
      <c r="P277" s="46">
        <f t="shared" si="4"/>
        <v>860</v>
      </c>
    </row>
    <row r="278" spans="1:16" s="47" customFormat="1" x14ac:dyDescent="0.2">
      <c r="A278" s="48" t="s">
        <v>360</v>
      </c>
      <c r="B278" s="44" t="s">
        <v>361</v>
      </c>
      <c r="C278" s="44">
        <v>77</v>
      </c>
      <c r="D278" s="44">
        <v>103</v>
      </c>
      <c r="E278" s="44">
        <v>91</v>
      </c>
      <c r="F278" s="44">
        <v>99</v>
      </c>
      <c r="G278" s="44">
        <v>98</v>
      </c>
      <c r="H278" s="44">
        <v>99</v>
      </c>
      <c r="I278" s="44">
        <v>81</v>
      </c>
      <c r="J278" s="44">
        <v>95</v>
      </c>
      <c r="K278" s="44">
        <v>76</v>
      </c>
      <c r="L278" s="44">
        <v>66</v>
      </c>
      <c r="M278" s="44">
        <v>28</v>
      </c>
      <c r="N278" s="44">
        <v>43</v>
      </c>
      <c r="O278" s="44">
        <v>32</v>
      </c>
      <c r="P278" s="46">
        <f t="shared" si="4"/>
        <v>988</v>
      </c>
    </row>
    <row r="279" spans="1:16" s="47" customFormat="1" x14ac:dyDescent="0.2">
      <c r="A279" s="48" t="s">
        <v>362</v>
      </c>
      <c r="B279" s="44" t="s">
        <v>636</v>
      </c>
      <c r="C279" s="44">
        <v>26</v>
      </c>
      <c r="D279" s="44">
        <v>27</v>
      </c>
      <c r="E279" s="44">
        <v>24</v>
      </c>
      <c r="F279" s="44">
        <v>26</v>
      </c>
      <c r="G279" s="44">
        <v>26</v>
      </c>
      <c r="H279" s="44">
        <v>25</v>
      </c>
      <c r="I279" s="44">
        <v>22</v>
      </c>
      <c r="J279" s="44">
        <v>25</v>
      </c>
      <c r="K279" s="44">
        <v>16</v>
      </c>
      <c r="L279" s="44">
        <v>0</v>
      </c>
      <c r="M279" s="44">
        <v>0</v>
      </c>
      <c r="N279" s="44">
        <v>0</v>
      </c>
      <c r="O279" s="44">
        <v>0</v>
      </c>
      <c r="P279" s="46">
        <f t="shared" si="4"/>
        <v>217</v>
      </c>
    </row>
    <row r="280" spans="1:16" s="47" customFormat="1" x14ac:dyDescent="0.2">
      <c r="A280" s="48" t="s">
        <v>364</v>
      </c>
      <c r="B280" s="44" t="s">
        <v>365</v>
      </c>
      <c r="C280" s="44">
        <v>51</v>
      </c>
      <c r="D280" s="44">
        <v>51</v>
      </c>
      <c r="E280" s="44">
        <v>52</v>
      </c>
      <c r="F280" s="44">
        <v>51</v>
      </c>
      <c r="G280" s="44">
        <v>55</v>
      </c>
      <c r="H280" s="44">
        <v>54</v>
      </c>
      <c r="I280" s="44">
        <v>54</v>
      </c>
      <c r="J280" s="44">
        <v>41</v>
      </c>
      <c r="K280" s="44">
        <v>41</v>
      </c>
      <c r="L280" s="44">
        <v>0</v>
      </c>
      <c r="M280" s="44">
        <v>0</v>
      </c>
      <c r="N280" s="44">
        <v>0</v>
      </c>
      <c r="O280" s="44">
        <v>0</v>
      </c>
      <c r="P280" s="46">
        <f t="shared" si="4"/>
        <v>450</v>
      </c>
    </row>
    <row r="281" spans="1:16" x14ac:dyDescent="0.2">
      <c r="A281" t="s">
        <v>366</v>
      </c>
      <c r="B281" s="31" t="s">
        <v>637</v>
      </c>
      <c r="C281" s="40">
        <v>179</v>
      </c>
      <c r="D281" s="40">
        <v>183</v>
      </c>
      <c r="E281" s="40">
        <v>188</v>
      </c>
      <c r="F281" s="40">
        <v>173</v>
      </c>
      <c r="G281" s="40">
        <v>182</v>
      </c>
      <c r="H281" s="40">
        <v>182</v>
      </c>
      <c r="I281" s="40">
        <v>180</v>
      </c>
      <c r="J281" s="40">
        <v>191</v>
      </c>
      <c r="K281" s="40">
        <v>181</v>
      </c>
      <c r="L281" s="40">
        <v>155</v>
      </c>
      <c r="M281" s="40">
        <v>143</v>
      </c>
      <c r="N281" s="40">
        <v>134</v>
      </c>
      <c r="O281" s="40">
        <v>129</v>
      </c>
      <c r="P281" s="25">
        <f t="shared" si="4"/>
        <v>2200</v>
      </c>
    </row>
    <row r="282" spans="1:16" x14ac:dyDescent="0.2">
      <c r="A282" t="s">
        <v>579</v>
      </c>
      <c r="B282" t="s">
        <v>580</v>
      </c>
      <c r="C282">
        <v>76</v>
      </c>
      <c r="D282">
        <v>91</v>
      </c>
      <c r="E282">
        <v>99</v>
      </c>
      <c r="F282">
        <v>78</v>
      </c>
      <c r="G282">
        <v>64</v>
      </c>
      <c r="H282">
        <v>70</v>
      </c>
      <c r="I282">
        <v>61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 s="25">
        <f t="shared" si="4"/>
        <v>539</v>
      </c>
    </row>
    <row r="283" spans="1:16" x14ac:dyDescent="0.2">
      <c r="A283" s="41" t="s">
        <v>581</v>
      </c>
      <c r="B283" t="s">
        <v>638</v>
      </c>
      <c r="C283">
        <v>129</v>
      </c>
      <c r="D283">
        <v>123</v>
      </c>
      <c r="E283">
        <v>132</v>
      </c>
      <c r="F283">
        <v>123</v>
      </c>
      <c r="G283">
        <v>106</v>
      </c>
      <c r="H283">
        <v>97</v>
      </c>
      <c r="I283">
        <v>136</v>
      </c>
      <c r="J283">
        <v>117</v>
      </c>
      <c r="K283">
        <v>112</v>
      </c>
      <c r="L283">
        <v>0</v>
      </c>
      <c r="M283">
        <v>0</v>
      </c>
      <c r="N283">
        <v>0</v>
      </c>
      <c r="O283">
        <v>0</v>
      </c>
      <c r="P283" s="25">
        <f t="shared" si="4"/>
        <v>1075</v>
      </c>
    </row>
    <row r="284" spans="1:16" x14ac:dyDescent="0.2">
      <c r="A284" t="s">
        <v>702</v>
      </c>
      <c r="B284" t="s">
        <v>703</v>
      </c>
      <c r="C284">
        <v>39</v>
      </c>
      <c r="D284">
        <v>23</v>
      </c>
      <c r="E284">
        <v>18</v>
      </c>
      <c r="F284">
        <v>14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 s="25">
        <f t="shared" si="4"/>
        <v>94</v>
      </c>
    </row>
    <row r="285" spans="1:16" x14ac:dyDescent="0.2">
      <c r="A285" t="s">
        <v>704</v>
      </c>
      <c r="B285" t="s">
        <v>705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127</v>
      </c>
      <c r="M285">
        <v>76</v>
      </c>
      <c r="N285">
        <v>71</v>
      </c>
      <c r="O285">
        <v>0</v>
      </c>
      <c r="P285" s="25">
        <f t="shared" si="4"/>
        <v>274</v>
      </c>
    </row>
    <row r="286" spans="1:16" x14ac:dyDescent="0.2">
      <c r="A286" t="s">
        <v>368</v>
      </c>
      <c r="B286" t="s">
        <v>369</v>
      </c>
      <c r="C286">
        <v>64</v>
      </c>
      <c r="D286">
        <v>65</v>
      </c>
      <c r="E286">
        <v>64</v>
      </c>
      <c r="F286">
        <v>65</v>
      </c>
      <c r="G286">
        <v>70</v>
      </c>
      <c r="H286">
        <v>70</v>
      </c>
      <c r="I286">
        <v>76</v>
      </c>
      <c r="J286">
        <v>76</v>
      </c>
      <c r="K286">
        <v>76</v>
      </c>
      <c r="L286">
        <v>82</v>
      </c>
      <c r="M286">
        <v>83</v>
      </c>
      <c r="N286">
        <v>84</v>
      </c>
      <c r="O286">
        <v>75</v>
      </c>
      <c r="P286" s="25">
        <f t="shared" si="4"/>
        <v>950</v>
      </c>
    </row>
    <row r="287" spans="1:16" x14ac:dyDescent="0.2">
      <c r="A287" t="s">
        <v>370</v>
      </c>
      <c r="B287" t="s">
        <v>371</v>
      </c>
      <c r="C287">
        <v>102</v>
      </c>
      <c r="D287">
        <v>106</v>
      </c>
      <c r="E287">
        <v>103</v>
      </c>
      <c r="F287">
        <v>106</v>
      </c>
      <c r="G287">
        <v>115</v>
      </c>
      <c r="H287">
        <v>106</v>
      </c>
      <c r="I287">
        <v>105</v>
      </c>
      <c r="J287">
        <v>108</v>
      </c>
      <c r="K287">
        <v>108</v>
      </c>
      <c r="L287">
        <v>105</v>
      </c>
      <c r="M287">
        <v>100</v>
      </c>
      <c r="N287">
        <v>91</v>
      </c>
      <c r="O287">
        <v>75</v>
      </c>
      <c r="P287" s="25">
        <f t="shared" si="4"/>
        <v>1330</v>
      </c>
    </row>
    <row r="288" spans="1:16" x14ac:dyDescent="0.2">
      <c r="A288" t="s">
        <v>372</v>
      </c>
      <c r="B288" t="s">
        <v>583</v>
      </c>
      <c r="C288">
        <v>38</v>
      </c>
      <c r="D288">
        <v>41</v>
      </c>
      <c r="E288">
        <v>38</v>
      </c>
      <c r="F288">
        <v>38</v>
      </c>
      <c r="G288">
        <v>38</v>
      </c>
      <c r="H288">
        <v>38</v>
      </c>
      <c r="I288">
        <v>77</v>
      </c>
      <c r="J288">
        <v>77</v>
      </c>
      <c r="K288">
        <v>77</v>
      </c>
      <c r="L288">
        <v>0</v>
      </c>
      <c r="M288">
        <v>0</v>
      </c>
      <c r="N288">
        <v>0</v>
      </c>
      <c r="O288">
        <v>0</v>
      </c>
      <c r="P288" s="25">
        <f t="shared" si="4"/>
        <v>462</v>
      </c>
    </row>
    <row r="289" spans="1:16" x14ac:dyDescent="0.2">
      <c r="A289" t="s">
        <v>373</v>
      </c>
      <c r="B289" t="s">
        <v>374</v>
      </c>
      <c r="C289">
        <v>0</v>
      </c>
      <c r="D289">
        <v>0</v>
      </c>
      <c r="E289">
        <v>0</v>
      </c>
      <c r="F289">
        <v>69</v>
      </c>
      <c r="G289">
        <v>68</v>
      </c>
      <c r="H289">
        <v>68</v>
      </c>
      <c r="I289">
        <v>69</v>
      </c>
      <c r="J289">
        <v>69</v>
      </c>
      <c r="K289">
        <v>65</v>
      </c>
      <c r="L289">
        <v>0</v>
      </c>
      <c r="M289">
        <v>0</v>
      </c>
      <c r="N289">
        <v>0</v>
      </c>
      <c r="O289">
        <v>0</v>
      </c>
      <c r="P289" s="25">
        <f t="shared" si="4"/>
        <v>408</v>
      </c>
    </row>
    <row r="290" spans="1:16" x14ac:dyDescent="0.2">
      <c r="A290" t="s">
        <v>375</v>
      </c>
      <c r="B290" t="s">
        <v>376</v>
      </c>
      <c r="C290">
        <v>73</v>
      </c>
      <c r="D290">
        <v>82</v>
      </c>
      <c r="E290">
        <v>76</v>
      </c>
      <c r="F290">
        <v>70</v>
      </c>
      <c r="G290">
        <v>68</v>
      </c>
      <c r="H290">
        <v>78</v>
      </c>
      <c r="I290">
        <v>59</v>
      </c>
      <c r="J290">
        <v>58</v>
      </c>
      <c r="K290">
        <v>56</v>
      </c>
      <c r="L290">
        <v>0</v>
      </c>
      <c r="M290">
        <v>0</v>
      </c>
      <c r="N290">
        <v>0</v>
      </c>
      <c r="O290">
        <v>0</v>
      </c>
      <c r="P290" s="25">
        <f t="shared" si="4"/>
        <v>620</v>
      </c>
    </row>
    <row r="291" spans="1:16" x14ac:dyDescent="0.2">
      <c r="A291" t="s">
        <v>377</v>
      </c>
      <c r="B291" t="s">
        <v>378</v>
      </c>
      <c r="C291">
        <v>127</v>
      </c>
      <c r="D291">
        <v>129</v>
      </c>
      <c r="E291">
        <v>128</v>
      </c>
      <c r="F291">
        <v>133</v>
      </c>
      <c r="G291">
        <v>133</v>
      </c>
      <c r="H291">
        <v>134</v>
      </c>
      <c r="I291">
        <v>140</v>
      </c>
      <c r="J291">
        <v>141</v>
      </c>
      <c r="K291">
        <v>141</v>
      </c>
      <c r="L291">
        <v>147</v>
      </c>
      <c r="M291">
        <v>140</v>
      </c>
      <c r="N291">
        <v>131</v>
      </c>
      <c r="O291">
        <v>126</v>
      </c>
      <c r="P291" s="25">
        <f t="shared" si="4"/>
        <v>1750</v>
      </c>
    </row>
    <row r="292" spans="1:16" x14ac:dyDescent="0.2">
      <c r="A292" t="s">
        <v>379</v>
      </c>
      <c r="B292" t="s">
        <v>380</v>
      </c>
      <c r="C292">
        <v>91</v>
      </c>
      <c r="D292">
        <v>92</v>
      </c>
      <c r="E292">
        <v>98</v>
      </c>
      <c r="F292">
        <v>107</v>
      </c>
      <c r="G292">
        <v>109</v>
      </c>
      <c r="H292">
        <v>105</v>
      </c>
      <c r="I292">
        <v>108</v>
      </c>
      <c r="J292">
        <v>105</v>
      </c>
      <c r="K292">
        <v>105</v>
      </c>
      <c r="L292">
        <v>111</v>
      </c>
      <c r="M292">
        <v>103</v>
      </c>
      <c r="N292">
        <v>98</v>
      </c>
      <c r="O292">
        <v>88</v>
      </c>
      <c r="P292" s="25">
        <f t="shared" si="4"/>
        <v>1320</v>
      </c>
    </row>
    <row r="293" spans="1:16" x14ac:dyDescent="0.2">
      <c r="A293" t="s">
        <v>381</v>
      </c>
      <c r="B293" t="s">
        <v>382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152</v>
      </c>
      <c r="M293">
        <v>140</v>
      </c>
      <c r="N293">
        <v>144</v>
      </c>
      <c r="O293">
        <v>139</v>
      </c>
      <c r="P293" s="25">
        <f t="shared" si="4"/>
        <v>575</v>
      </c>
    </row>
    <row r="294" spans="1:16" x14ac:dyDescent="0.2">
      <c r="A294" t="s">
        <v>383</v>
      </c>
      <c r="B294" t="s">
        <v>384</v>
      </c>
      <c r="C294">
        <v>69</v>
      </c>
      <c r="D294">
        <v>99</v>
      </c>
      <c r="E294">
        <v>69</v>
      </c>
      <c r="F294">
        <v>65</v>
      </c>
      <c r="G294">
        <v>82</v>
      </c>
      <c r="H294">
        <v>88</v>
      </c>
      <c r="I294">
        <v>76</v>
      </c>
      <c r="J294">
        <v>66</v>
      </c>
      <c r="K294">
        <v>58</v>
      </c>
      <c r="L294">
        <v>0</v>
      </c>
      <c r="M294">
        <v>0</v>
      </c>
      <c r="N294">
        <v>0</v>
      </c>
      <c r="O294">
        <v>0</v>
      </c>
      <c r="P294" s="25">
        <f t="shared" si="4"/>
        <v>672</v>
      </c>
    </row>
    <row r="295" spans="1:16" x14ac:dyDescent="0.2">
      <c r="A295" t="s">
        <v>385</v>
      </c>
      <c r="B295" t="s">
        <v>639</v>
      </c>
      <c r="C295">
        <v>118</v>
      </c>
      <c r="D295">
        <v>100</v>
      </c>
      <c r="E295">
        <v>93</v>
      </c>
      <c r="F295">
        <v>84</v>
      </c>
      <c r="G295">
        <v>94</v>
      </c>
      <c r="H295">
        <v>77</v>
      </c>
      <c r="I295">
        <v>102</v>
      </c>
      <c r="J295">
        <v>78</v>
      </c>
      <c r="K295">
        <v>72</v>
      </c>
      <c r="L295">
        <v>0</v>
      </c>
      <c r="M295">
        <v>0</v>
      </c>
      <c r="N295">
        <v>0</v>
      </c>
      <c r="O295">
        <v>0</v>
      </c>
      <c r="P295" s="25">
        <f t="shared" si="4"/>
        <v>818</v>
      </c>
    </row>
    <row r="296" spans="1:16" x14ac:dyDescent="0.2">
      <c r="A296" t="s">
        <v>387</v>
      </c>
      <c r="B296" t="s">
        <v>388</v>
      </c>
      <c r="C296">
        <v>16</v>
      </c>
      <c r="D296">
        <v>16</v>
      </c>
      <c r="E296">
        <v>17</v>
      </c>
      <c r="F296">
        <v>16</v>
      </c>
      <c r="G296">
        <v>16</v>
      </c>
      <c r="H296">
        <v>17</v>
      </c>
      <c r="I296">
        <v>16</v>
      </c>
      <c r="J296">
        <v>16</v>
      </c>
      <c r="K296">
        <v>14</v>
      </c>
      <c r="L296">
        <v>0</v>
      </c>
      <c r="M296">
        <v>0</v>
      </c>
      <c r="N296">
        <v>0</v>
      </c>
      <c r="O296">
        <v>0</v>
      </c>
      <c r="P296" s="25">
        <f t="shared" si="4"/>
        <v>144</v>
      </c>
    </row>
    <row r="297" spans="1:16" x14ac:dyDescent="0.2">
      <c r="A297" t="s">
        <v>389</v>
      </c>
      <c r="B297" t="s">
        <v>390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150</v>
      </c>
      <c r="J297">
        <v>148</v>
      </c>
      <c r="K297">
        <v>147</v>
      </c>
      <c r="L297">
        <v>135</v>
      </c>
      <c r="M297">
        <v>101</v>
      </c>
      <c r="N297">
        <v>107</v>
      </c>
      <c r="O297">
        <v>82</v>
      </c>
      <c r="P297" s="25">
        <f t="shared" si="4"/>
        <v>870</v>
      </c>
    </row>
    <row r="298" spans="1:16" x14ac:dyDescent="0.2">
      <c r="A298" t="s">
        <v>391</v>
      </c>
      <c r="B298" t="s">
        <v>640</v>
      </c>
      <c r="C298">
        <v>90</v>
      </c>
      <c r="D298">
        <v>98</v>
      </c>
      <c r="E298">
        <v>75</v>
      </c>
      <c r="F298">
        <v>88</v>
      </c>
      <c r="G298">
        <v>74</v>
      </c>
      <c r="H298">
        <v>80</v>
      </c>
      <c r="I298">
        <v>46</v>
      </c>
      <c r="J298">
        <v>25</v>
      </c>
      <c r="K298">
        <v>24</v>
      </c>
      <c r="L298">
        <v>0</v>
      </c>
      <c r="M298">
        <v>0</v>
      </c>
      <c r="N298">
        <v>0</v>
      </c>
      <c r="O298">
        <v>0</v>
      </c>
      <c r="P298" s="25">
        <f t="shared" si="4"/>
        <v>600</v>
      </c>
    </row>
    <row r="299" spans="1:16" x14ac:dyDescent="0.2">
      <c r="A299" t="s">
        <v>393</v>
      </c>
      <c r="B299" t="s">
        <v>706</v>
      </c>
      <c r="C299">
        <v>68</v>
      </c>
      <c r="D299">
        <v>72</v>
      </c>
      <c r="E299">
        <v>68</v>
      </c>
      <c r="F299">
        <v>68</v>
      </c>
      <c r="G299">
        <v>68</v>
      </c>
      <c r="H299">
        <v>68</v>
      </c>
      <c r="I299">
        <v>68</v>
      </c>
      <c r="J299">
        <v>68</v>
      </c>
      <c r="K299">
        <v>68</v>
      </c>
      <c r="L299">
        <v>0</v>
      </c>
      <c r="M299">
        <v>0</v>
      </c>
      <c r="N299">
        <v>0</v>
      </c>
      <c r="O299">
        <v>0</v>
      </c>
      <c r="P299" s="25">
        <f t="shared" si="4"/>
        <v>616</v>
      </c>
    </row>
    <row r="300" spans="1:16" x14ac:dyDescent="0.2">
      <c r="A300" t="s">
        <v>395</v>
      </c>
      <c r="B300" t="s">
        <v>396</v>
      </c>
      <c r="C300" s="18">
        <v>63</v>
      </c>
      <c r="D300" s="18">
        <v>64</v>
      </c>
      <c r="E300" s="18">
        <v>79</v>
      </c>
      <c r="F300" s="18">
        <v>79</v>
      </c>
      <c r="G300" s="18">
        <v>80</v>
      </c>
      <c r="H300" s="18">
        <v>79</v>
      </c>
      <c r="I300" s="18">
        <v>80</v>
      </c>
      <c r="J300" s="18">
        <v>81</v>
      </c>
      <c r="K300" s="18">
        <v>83</v>
      </c>
      <c r="L300" s="18">
        <v>72</v>
      </c>
      <c r="M300" s="18">
        <v>73</v>
      </c>
      <c r="N300" s="18">
        <v>61</v>
      </c>
      <c r="O300" s="18">
        <v>56</v>
      </c>
      <c r="P300" s="25">
        <f t="shared" si="4"/>
        <v>950</v>
      </c>
    </row>
    <row r="301" spans="1:16" x14ac:dyDescent="0.2">
      <c r="A301" t="s">
        <v>397</v>
      </c>
      <c r="B301" t="s">
        <v>398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126</v>
      </c>
      <c r="M301">
        <v>118</v>
      </c>
      <c r="N301">
        <v>92</v>
      </c>
      <c r="O301">
        <v>85</v>
      </c>
      <c r="P301" s="25">
        <f t="shared" si="4"/>
        <v>421</v>
      </c>
    </row>
    <row r="302" spans="1:16" x14ac:dyDescent="0.2">
      <c r="A302" t="s">
        <v>399</v>
      </c>
      <c r="B302" t="s">
        <v>400</v>
      </c>
      <c r="C302">
        <v>104</v>
      </c>
      <c r="D302">
        <v>110</v>
      </c>
      <c r="E302">
        <v>100</v>
      </c>
      <c r="F302">
        <v>100</v>
      </c>
      <c r="G302">
        <v>99</v>
      </c>
      <c r="H302">
        <v>108</v>
      </c>
      <c r="I302">
        <v>96</v>
      </c>
      <c r="J302">
        <v>94</v>
      </c>
      <c r="K302">
        <v>103</v>
      </c>
      <c r="L302">
        <v>0</v>
      </c>
      <c r="M302">
        <v>0</v>
      </c>
      <c r="N302">
        <v>0</v>
      </c>
      <c r="O302">
        <v>0</v>
      </c>
      <c r="P302" s="25">
        <f t="shared" si="4"/>
        <v>914</v>
      </c>
    </row>
    <row r="303" spans="1:16" x14ac:dyDescent="0.2">
      <c r="A303" t="s">
        <v>401</v>
      </c>
      <c r="B303" t="s">
        <v>641</v>
      </c>
      <c r="C303">
        <v>113</v>
      </c>
      <c r="D303">
        <v>111</v>
      </c>
      <c r="E303">
        <v>121</v>
      </c>
      <c r="F303">
        <v>102</v>
      </c>
      <c r="G303">
        <v>110</v>
      </c>
      <c r="H303">
        <v>112</v>
      </c>
      <c r="I303">
        <v>100</v>
      </c>
      <c r="J303">
        <v>75</v>
      </c>
      <c r="K303">
        <v>106</v>
      </c>
      <c r="L303">
        <v>0</v>
      </c>
      <c r="M303">
        <v>0</v>
      </c>
      <c r="N303">
        <v>0</v>
      </c>
      <c r="O303">
        <v>0</v>
      </c>
      <c r="P303" s="25">
        <f t="shared" ref="P303:P325" si="5">SUM(C303:O303)</f>
        <v>950</v>
      </c>
    </row>
    <row r="304" spans="1:16" x14ac:dyDescent="0.2">
      <c r="A304" t="s">
        <v>403</v>
      </c>
      <c r="B304" t="s">
        <v>404</v>
      </c>
      <c r="C304">
        <v>75</v>
      </c>
      <c r="D304">
        <v>79</v>
      </c>
      <c r="E304">
        <v>84</v>
      </c>
      <c r="F304">
        <v>84</v>
      </c>
      <c r="G304">
        <v>86</v>
      </c>
      <c r="H304">
        <v>87</v>
      </c>
      <c r="I304">
        <v>83</v>
      </c>
      <c r="J304">
        <v>83</v>
      </c>
      <c r="K304">
        <v>79</v>
      </c>
      <c r="L304">
        <v>0</v>
      </c>
      <c r="M304">
        <v>0</v>
      </c>
      <c r="N304">
        <v>0</v>
      </c>
      <c r="O304">
        <v>0</v>
      </c>
      <c r="P304" s="25">
        <f t="shared" si="5"/>
        <v>740</v>
      </c>
    </row>
    <row r="305" spans="1:16" x14ac:dyDescent="0.2">
      <c r="A305" t="s">
        <v>405</v>
      </c>
      <c r="B305" t="s">
        <v>406</v>
      </c>
      <c r="C305">
        <v>6</v>
      </c>
      <c r="D305">
        <v>15</v>
      </c>
      <c r="E305">
        <v>12</v>
      </c>
      <c r="F305">
        <v>18</v>
      </c>
      <c r="G305">
        <v>6</v>
      </c>
      <c r="H305">
        <v>12</v>
      </c>
      <c r="I305">
        <v>16</v>
      </c>
      <c r="J305">
        <v>15</v>
      </c>
      <c r="K305">
        <v>18</v>
      </c>
      <c r="L305">
        <v>14</v>
      </c>
      <c r="M305">
        <v>18</v>
      </c>
      <c r="N305">
        <v>13</v>
      </c>
      <c r="O305">
        <v>17</v>
      </c>
      <c r="P305" s="25">
        <f t="shared" si="5"/>
        <v>180</v>
      </c>
    </row>
    <row r="306" spans="1:16" x14ac:dyDescent="0.2">
      <c r="A306" t="s">
        <v>584</v>
      </c>
      <c r="B306" t="s">
        <v>642</v>
      </c>
      <c r="C306">
        <v>84</v>
      </c>
      <c r="D306">
        <v>88</v>
      </c>
      <c r="E306">
        <v>85</v>
      </c>
      <c r="F306">
        <v>82</v>
      </c>
      <c r="G306">
        <v>91</v>
      </c>
      <c r="H306">
        <v>60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 s="25">
        <f t="shared" si="5"/>
        <v>490</v>
      </c>
    </row>
    <row r="307" spans="1:16" x14ac:dyDescent="0.2">
      <c r="A307" t="s">
        <v>586</v>
      </c>
      <c r="B307" t="s">
        <v>707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43</v>
      </c>
      <c r="M307">
        <v>102</v>
      </c>
      <c r="N307">
        <v>57</v>
      </c>
      <c r="O307">
        <v>60</v>
      </c>
      <c r="P307" s="25">
        <f t="shared" si="5"/>
        <v>262</v>
      </c>
    </row>
    <row r="308" spans="1:16" x14ac:dyDescent="0.2">
      <c r="A308" t="s">
        <v>643</v>
      </c>
      <c r="B308" t="s">
        <v>644</v>
      </c>
      <c r="C308">
        <v>112</v>
      </c>
      <c r="D308">
        <v>103</v>
      </c>
      <c r="E308">
        <v>103</v>
      </c>
      <c r="F308">
        <v>103</v>
      </c>
      <c r="G308">
        <v>103</v>
      </c>
      <c r="H308">
        <v>103</v>
      </c>
      <c r="I308">
        <v>98</v>
      </c>
      <c r="J308">
        <v>98</v>
      </c>
      <c r="K308">
        <v>66</v>
      </c>
      <c r="L308">
        <v>0</v>
      </c>
      <c r="M308">
        <v>0</v>
      </c>
      <c r="N308">
        <v>0</v>
      </c>
      <c r="O308">
        <v>0</v>
      </c>
      <c r="P308" s="25">
        <f t="shared" si="5"/>
        <v>889</v>
      </c>
    </row>
    <row r="309" spans="1:16" x14ac:dyDescent="0.2">
      <c r="A309" t="s">
        <v>645</v>
      </c>
      <c r="B309" t="s">
        <v>708</v>
      </c>
      <c r="C309">
        <v>141</v>
      </c>
      <c r="D309">
        <v>129</v>
      </c>
      <c r="E309">
        <v>136</v>
      </c>
      <c r="F309">
        <v>82</v>
      </c>
      <c r="G309">
        <v>82</v>
      </c>
      <c r="H309">
        <v>83</v>
      </c>
      <c r="I309">
        <v>76</v>
      </c>
      <c r="J309">
        <v>71</v>
      </c>
      <c r="K309">
        <v>80</v>
      </c>
      <c r="L309">
        <v>0</v>
      </c>
      <c r="M309">
        <v>0</v>
      </c>
      <c r="N309">
        <v>0</v>
      </c>
      <c r="O309">
        <v>0</v>
      </c>
      <c r="P309" s="25">
        <f t="shared" si="5"/>
        <v>880</v>
      </c>
    </row>
    <row r="310" spans="1:16" x14ac:dyDescent="0.2">
      <c r="A310" t="s">
        <v>709</v>
      </c>
      <c r="B310" t="s">
        <v>710</v>
      </c>
      <c r="C310">
        <v>106</v>
      </c>
      <c r="D310">
        <v>104</v>
      </c>
      <c r="E310">
        <v>102</v>
      </c>
      <c r="F310">
        <v>101</v>
      </c>
      <c r="G310">
        <v>106</v>
      </c>
      <c r="H310">
        <v>101</v>
      </c>
      <c r="I310">
        <v>100</v>
      </c>
      <c r="J310">
        <v>67</v>
      </c>
      <c r="K310">
        <v>0</v>
      </c>
      <c r="L310">
        <v>0</v>
      </c>
      <c r="M310">
        <v>0</v>
      </c>
      <c r="N310">
        <v>0</v>
      </c>
      <c r="O310">
        <v>0</v>
      </c>
      <c r="P310" s="25">
        <f t="shared" si="5"/>
        <v>787</v>
      </c>
    </row>
    <row r="311" spans="1:16" x14ac:dyDescent="0.2">
      <c r="A311" t="s">
        <v>711</v>
      </c>
      <c r="B311" t="s">
        <v>712</v>
      </c>
      <c r="C311">
        <v>109</v>
      </c>
      <c r="D311">
        <v>81</v>
      </c>
      <c r="E311">
        <v>70</v>
      </c>
      <c r="F311">
        <v>62</v>
      </c>
      <c r="G311">
        <v>63</v>
      </c>
      <c r="H311">
        <v>67</v>
      </c>
      <c r="I311">
        <v>59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 s="25">
        <f t="shared" si="5"/>
        <v>511</v>
      </c>
    </row>
    <row r="312" spans="1:16" x14ac:dyDescent="0.2">
      <c r="A312" t="s">
        <v>713</v>
      </c>
      <c r="B312" t="s">
        <v>714</v>
      </c>
      <c r="C312">
        <v>73</v>
      </c>
      <c r="D312">
        <v>76</v>
      </c>
      <c r="E312">
        <v>53</v>
      </c>
      <c r="F312">
        <v>50</v>
      </c>
      <c r="G312">
        <v>51</v>
      </c>
      <c r="H312">
        <v>28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 s="25">
        <f t="shared" si="5"/>
        <v>331</v>
      </c>
    </row>
    <row r="313" spans="1:16" x14ac:dyDescent="0.2">
      <c r="A313" t="s">
        <v>715</v>
      </c>
      <c r="B313" t="s">
        <v>716</v>
      </c>
      <c r="C313">
        <v>22</v>
      </c>
      <c r="D313">
        <v>22</v>
      </c>
      <c r="E313">
        <v>18</v>
      </c>
      <c r="F313">
        <v>17</v>
      </c>
      <c r="G313">
        <v>20</v>
      </c>
      <c r="H313">
        <v>14</v>
      </c>
      <c r="I313">
        <v>25</v>
      </c>
      <c r="J313">
        <v>19</v>
      </c>
      <c r="K313">
        <v>10</v>
      </c>
      <c r="L313">
        <v>0</v>
      </c>
      <c r="M313">
        <v>0</v>
      </c>
      <c r="N313">
        <v>0</v>
      </c>
      <c r="O313">
        <v>0</v>
      </c>
      <c r="P313" s="25">
        <f t="shared" si="5"/>
        <v>167</v>
      </c>
    </row>
    <row r="314" spans="1:16" x14ac:dyDescent="0.2">
      <c r="A314" t="s">
        <v>407</v>
      </c>
      <c r="B314" t="s">
        <v>408</v>
      </c>
      <c r="C314">
        <v>16</v>
      </c>
      <c r="D314">
        <v>24</v>
      </c>
      <c r="E314">
        <v>18</v>
      </c>
      <c r="F314">
        <v>21</v>
      </c>
      <c r="G314">
        <v>26</v>
      </c>
      <c r="H314">
        <v>26</v>
      </c>
      <c r="I314">
        <v>10</v>
      </c>
      <c r="J314">
        <v>18</v>
      </c>
      <c r="K314">
        <v>11</v>
      </c>
      <c r="L314">
        <v>0</v>
      </c>
      <c r="M314">
        <v>0</v>
      </c>
      <c r="N314">
        <v>0</v>
      </c>
      <c r="O314">
        <v>0</v>
      </c>
      <c r="P314" s="25">
        <f t="shared" si="5"/>
        <v>170</v>
      </c>
    </row>
    <row r="315" spans="1:16" x14ac:dyDescent="0.2">
      <c r="A315" t="s">
        <v>409</v>
      </c>
      <c r="B315" t="s">
        <v>410</v>
      </c>
      <c r="C315">
        <v>29</v>
      </c>
      <c r="D315">
        <v>33</v>
      </c>
      <c r="E315">
        <v>34</v>
      </c>
      <c r="F315">
        <v>41</v>
      </c>
      <c r="G315">
        <v>40</v>
      </c>
      <c r="H315">
        <v>39</v>
      </c>
      <c r="I315">
        <v>39</v>
      </c>
      <c r="J315">
        <v>36</v>
      </c>
      <c r="K315">
        <v>29</v>
      </c>
      <c r="L315">
        <v>0</v>
      </c>
      <c r="M315">
        <v>0</v>
      </c>
      <c r="N315">
        <v>0</v>
      </c>
      <c r="O315">
        <v>0</v>
      </c>
      <c r="P315" s="25">
        <f t="shared" si="5"/>
        <v>320</v>
      </c>
    </row>
    <row r="316" spans="1:16" x14ac:dyDescent="0.2">
      <c r="A316" t="s">
        <v>411</v>
      </c>
      <c r="B316" t="s">
        <v>646</v>
      </c>
      <c r="C316">
        <v>103</v>
      </c>
      <c r="D316">
        <v>97</v>
      </c>
      <c r="E316">
        <v>94</v>
      </c>
      <c r="F316">
        <v>85</v>
      </c>
      <c r="G316">
        <v>101</v>
      </c>
      <c r="H316">
        <v>98</v>
      </c>
      <c r="I316">
        <v>98</v>
      </c>
      <c r="J316">
        <v>95</v>
      </c>
      <c r="K316">
        <v>96</v>
      </c>
      <c r="L316">
        <v>83</v>
      </c>
      <c r="M316">
        <v>0</v>
      </c>
      <c r="N316">
        <v>0</v>
      </c>
      <c r="O316">
        <v>0</v>
      </c>
      <c r="P316" s="25">
        <f t="shared" si="5"/>
        <v>950</v>
      </c>
    </row>
    <row r="317" spans="1:16" x14ac:dyDescent="0.2">
      <c r="A317" t="s">
        <v>413</v>
      </c>
      <c r="B317" t="s">
        <v>588</v>
      </c>
      <c r="C317">
        <v>63</v>
      </c>
      <c r="D317">
        <v>32</v>
      </c>
      <c r="E317">
        <v>30</v>
      </c>
      <c r="F317">
        <v>9</v>
      </c>
      <c r="G317">
        <v>18</v>
      </c>
      <c r="H317">
        <v>15</v>
      </c>
      <c r="I317">
        <v>15</v>
      </c>
      <c r="J317">
        <v>13</v>
      </c>
      <c r="K317">
        <v>11</v>
      </c>
      <c r="L317">
        <v>0</v>
      </c>
      <c r="M317">
        <v>0</v>
      </c>
      <c r="N317">
        <v>0</v>
      </c>
      <c r="O317">
        <v>0</v>
      </c>
      <c r="P317" s="25">
        <f t="shared" si="5"/>
        <v>206</v>
      </c>
    </row>
    <row r="318" spans="1:16" x14ac:dyDescent="0.2">
      <c r="A318" t="s">
        <v>414</v>
      </c>
      <c r="B318" t="s">
        <v>415</v>
      </c>
      <c r="C318">
        <v>138</v>
      </c>
      <c r="D318">
        <v>138</v>
      </c>
      <c r="E318">
        <v>145</v>
      </c>
      <c r="F318">
        <v>139</v>
      </c>
      <c r="G318">
        <v>142</v>
      </c>
      <c r="H318">
        <v>142</v>
      </c>
      <c r="I318">
        <v>144</v>
      </c>
      <c r="J318">
        <v>106</v>
      </c>
      <c r="K318">
        <v>104</v>
      </c>
      <c r="L318">
        <v>0</v>
      </c>
      <c r="M318">
        <v>0</v>
      </c>
      <c r="N318">
        <v>0</v>
      </c>
      <c r="O318">
        <v>0</v>
      </c>
      <c r="P318" s="25">
        <f t="shared" si="5"/>
        <v>1198</v>
      </c>
    </row>
    <row r="319" spans="1:16" x14ac:dyDescent="0.2">
      <c r="A319" t="s">
        <v>416</v>
      </c>
      <c r="B319" t="s">
        <v>417</v>
      </c>
      <c r="C319">
        <v>77</v>
      </c>
      <c r="D319">
        <v>78</v>
      </c>
      <c r="E319">
        <v>82</v>
      </c>
      <c r="F319">
        <v>96</v>
      </c>
      <c r="G319">
        <v>83</v>
      </c>
      <c r="H319">
        <v>85</v>
      </c>
      <c r="I319">
        <v>90</v>
      </c>
      <c r="J319">
        <v>79</v>
      </c>
      <c r="K319">
        <v>88</v>
      </c>
      <c r="L319">
        <v>71</v>
      </c>
      <c r="M319">
        <v>58</v>
      </c>
      <c r="N319">
        <v>46</v>
      </c>
      <c r="O319">
        <v>42</v>
      </c>
      <c r="P319" s="25">
        <f t="shared" si="5"/>
        <v>975</v>
      </c>
    </row>
    <row r="320" spans="1:16" x14ac:dyDescent="0.2">
      <c r="A320" t="s">
        <v>717</v>
      </c>
      <c r="B320" t="s">
        <v>718</v>
      </c>
      <c r="C320">
        <v>50</v>
      </c>
      <c r="D320">
        <v>42</v>
      </c>
      <c r="E320">
        <v>42</v>
      </c>
      <c r="F320">
        <v>45</v>
      </c>
      <c r="G320">
        <v>38</v>
      </c>
      <c r="H320">
        <v>33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 s="25">
        <f t="shared" si="5"/>
        <v>250</v>
      </c>
    </row>
    <row r="321" spans="1:16" x14ac:dyDescent="0.2">
      <c r="A321" t="s">
        <v>719</v>
      </c>
      <c r="B321" t="s">
        <v>720</v>
      </c>
      <c r="C321">
        <v>43</v>
      </c>
      <c r="D321">
        <v>46</v>
      </c>
      <c r="E321">
        <v>43</v>
      </c>
      <c r="F321">
        <v>66</v>
      </c>
      <c r="G321">
        <v>56</v>
      </c>
      <c r="H321">
        <v>46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 s="25">
        <f t="shared" si="5"/>
        <v>300</v>
      </c>
    </row>
    <row r="322" spans="1:16" x14ac:dyDescent="0.2">
      <c r="A322" t="s">
        <v>611</v>
      </c>
      <c r="B322" t="s">
        <v>612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17</v>
      </c>
      <c r="J322">
        <v>18</v>
      </c>
      <c r="K322">
        <v>30</v>
      </c>
      <c r="L322">
        <v>0</v>
      </c>
      <c r="M322">
        <v>0</v>
      </c>
      <c r="N322">
        <v>0</v>
      </c>
      <c r="O322">
        <v>0</v>
      </c>
      <c r="P322" s="25">
        <f t="shared" si="5"/>
        <v>65</v>
      </c>
    </row>
    <row r="323" spans="1:16" x14ac:dyDescent="0.2">
      <c r="A323" t="s">
        <v>721</v>
      </c>
      <c r="B323" t="s">
        <v>722</v>
      </c>
      <c r="C323">
        <v>20</v>
      </c>
      <c r="D323">
        <v>26</v>
      </c>
      <c r="E323">
        <v>24</v>
      </c>
      <c r="F323">
        <v>24</v>
      </c>
      <c r="G323">
        <v>16</v>
      </c>
      <c r="H323">
        <v>24</v>
      </c>
      <c r="I323">
        <v>37</v>
      </c>
      <c r="J323">
        <v>43</v>
      </c>
      <c r="K323">
        <v>44</v>
      </c>
      <c r="L323">
        <v>0</v>
      </c>
      <c r="M323">
        <v>0</v>
      </c>
      <c r="N323">
        <v>0</v>
      </c>
      <c r="O323">
        <v>0</v>
      </c>
      <c r="P323" s="25">
        <f t="shared" si="5"/>
        <v>258</v>
      </c>
    </row>
    <row r="324" spans="1:16" x14ac:dyDescent="0.2">
      <c r="A324" t="s">
        <v>632</v>
      </c>
      <c r="B324" t="s">
        <v>633</v>
      </c>
      <c r="C324">
        <v>37</v>
      </c>
      <c r="D324">
        <v>32</v>
      </c>
      <c r="E324">
        <v>19</v>
      </c>
      <c r="F324">
        <v>14</v>
      </c>
      <c r="G324">
        <v>17</v>
      </c>
      <c r="H324">
        <v>17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 s="25">
        <f>SUM(C324:O324)</f>
        <v>136</v>
      </c>
    </row>
    <row r="325" spans="1:16" x14ac:dyDescent="0.2">
      <c r="A325" t="s">
        <v>723</v>
      </c>
      <c r="B325" t="s">
        <v>724</v>
      </c>
      <c r="C325">
        <v>71</v>
      </c>
      <c r="D325">
        <v>69</v>
      </c>
      <c r="E325">
        <v>85</v>
      </c>
      <c r="F325">
        <v>62</v>
      </c>
      <c r="G325">
        <v>48</v>
      </c>
      <c r="H325">
        <v>75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 s="25">
        <f t="shared" si="5"/>
        <v>410</v>
      </c>
    </row>
    <row r="326" spans="1:16" ht="13.5" thickBot="1" x14ac:dyDescent="0.25">
      <c r="A326" s="42"/>
      <c r="B326" s="42" t="s">
        <v>589</v>
      </c>
      <c r="C326" s="43">
        <f t="shared" ref="C326:P326" si="6">SUM(C125:C325)</f>
        <v>12259</v>
      </c>
      <c r="D326" s="43">
        <f t="shared" si="6"/>
        <v>12055</v>
      </c>
      <c r="E326" s="43">
        <f t="shared" si="6"/>
        <v>11838</v>
      </c>
      <c r="F326" s="43">
        <f t="shared" si="6"/>
        <v>11558</v>
      </c>
      <c r="G326" s="43">
        <f t="shared" si="6"/>
        <v>11509</v>
      </c>
      <c r="H326" s="43">
        <f t="shared" si="6"/>
        <v>11717</v>
      </c>
      <c r="I326" s="43">
        <f t="shared" si="6"/>
        <v>12777</v>
      </c>
      <c r="J326" s="43">
        <f t="shared" si="6"/>
        <v>11588</v>
      </c>
      <c r="K326" s="43">
        <f t="shared" si="6"/>
        <v>10764</v>
      </c>
      <c r="L326" s="43">
        <f t="shared" si="6"/>
        <v>7167</v>
      </c>
      <c r="M326" s="43">
        <f t="shared" si="6"/>
        <v>6117</v>
      </c>
      <c r="N326" s="43">
        <f t="shared" si="6"/>
        <v>5405</v>
      </c>
      <c r="O326" s="43">
        <f t="shared" si="6"/>
        <v>4635</v>
      </c>
      <c r="P326" s="43">
        <f t="shared" si="6"/>
        <v>129389</v>
      </c>
    </row>
  </sheetData>
  <mergeCells count="17">
    <mergeCell ref="N5:N6"/>
    <mergeCell ref="O5:O6"/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</mergeCells>
  <printOptions horizontalCentered="1"/>
  <pageMargins left="0.25" right="0.25" top="0.44" bottom="1" header="0.3" footer="0.18"/>
  <pageSetup scale="84" orientation="landscape" horizontalDpi="4294967293" r:id="rId1"/>
  <headerFooter alignWithMargins="0">
    <oddFooter>&amp;L&amp;"Arial,Italic"&amp;8School Business Services
School Allotments Section&amp;C &amp;R&amp;"Arial,Italic"&amp;8 3/6/2020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By LEA ADM</vt:lpstr>
      <vt:lpstr>Allotted ADM </vt:lpstr>
      <vt:lpstr>Actual ADM</vt:lpstr>
      <vt:lpstr>Projected ADM </vt:lpstr>
      <vt:lpstr>ActualAdm</vt:lpstr>
      <vt:lpstr>BetterAdm</vt:lpstr>
      <vt:lpstr>'By LEA ADM'!Print_Area</vt:lpstr>
      <vt:lpstr>'Projected ADM '!Print_Area</vt:lpstr>
      <vt:lpstr>'Actual ADM'!Print_Titles</vt:lpstr>
      <vt:lpstr>'Allotted ADM '!Print_Titles</vt:lpstr>
      <vt:lpstr>'Projected ADM '!Print_Titles</vt:lpstr>
      <vt:lpstr>ProjectedAdm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Holly</dc:creator>
  <cp:lastModifiedBy>Nicola Lefler</cp:lastModifiedBy>
  <cp:lastPrinted>2020-03-06T14:41:33Z</cp:lastPrinted>
  <dcterms:created xsi:type="dcterms:W3CDTF">2017-04-25T15:23:37Z</dcterms:created>
  <dcterms:modified xsi:type="dcterms:W3CDTF">2020-03-09T15:45:12Z</dcterms:modified>
</cp:coreProperties>
</file>