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pincgov-my.sharepoint.com/personal/talbot_troy_dpi_nc_gov/Documents/aaTROY/TEMPORARY HOLD/"/>
    </mc:Choice>
  </mc:AlternateContent>
  <xr:revisionPtr revIDLastSave="29" documentId="8_{E31528CA-22CE-4598-8731-F5A1D15DAD73}" xr6:coauthVersionLast="47" xr6:coauthVersionMax="47" xr10:uidLastSave="{4ABB82C4-CF3B-4414-AE8F-2EBE9072F3B2}"/>
  <bookViews>
    <workbookView xWindow="-28920" yWindow="-120" windowWidth="29040" windowHeight="15720" xr2:uid="{8D851AEB-BBE1-4E0B-8264-CFB8A6E5454D}"/>
  </bookViews>
  <sheets>
    <sheet name="Tab 1 - Title I Schools" sheetId="1" r:id="rId1"/>
    <sheet name="Tab 2 - Non-Title I Schools" sheetId="2" r:id="rId2"/>
    <sheet name="4 Tips" sheetId="5" r:id="rId3"/>
    <sheet name="drop-downs" sheetId="4" state="hidden" r:id="rId4"/>
  </sheets>
  <definedNames>
    <definedName name="_xlnm.Print_Area" localSheetId="0">'Tab 1 - Title I Schools'!$A$2:$J$189</definedName>
    <definedName name="_xlnm.Print_Area" localSheetId="1">'Tab 2 - Non-Title I Schools'!$A$2:$I$170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0" i="2" l="1"/>
  <c r="S105" i="2"/>
  <c r="S121" i="2"/>
  <c r="S122" i="2"/>
  <c r="S132" i="2"/>
  <c r="S133" i="2"/>
  <c r="S135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4" i="2"/>
  <c r="M30" i="2"/>
  <c r="S30" i="2" s="1"/>
  <c r="N30" i="2"/>
  <c r="O30" i="2"/>
  <c r="P30" i="2"/>
  <c r="M135" i="2"/>
  <c r="N135" i="2"/>
  <c r="O135" i="2"/>
  <c r="P135" i="2"/>
  <c r="M136" i="2"/>
  <c r="S136" i="2" s="1"/>
  <c r="N136" i="2"/>
  <c r="O136" i="2"/>
  <c r="P136" i="2"/>
  <c r="M27" i="2"/>
  <c r="S27" i="2" s="1"/>
  <c r="N27" i="2"/>
  <c r="O27" i="2"/>
  <c r="P27" i="2"/>
  <c r="M28" i="2"/>
  <c r="S28" i="2" s="1"/>
  <c r="N28" i="2"/>
  <c r="O28" i="2"/>
  <c r="P28" i="2"/>
  <c r="M29" i="2"/>
  <c r="S29" i="2" s="1"/>
  <c r="N29" i="2"/>
  <c r="O29" i="2"/>
  <c r="P29" i="2"/>
  <c r="M46" i="2"/>
  <c r="S46" i="2" s="1"/>
  <c r="N46" i="2"/>
  <c r="O46" i="2"/>
  <c r="P46" i="2"/>
  <c r="M47" i="2"/>
  <c r="S47" i="2" s="1"/>
  <c r="N47" i="2"/>
  <c r="O47" i="2"/>
  <c r="P47" i="2"/>
  <c r="M48" i="2"/>
  <c r="S48" i="2" s="1"/>
  <c r="N48" i="2"/>
  <c r="O48" i="2"/>
  <c r="P48" i="2"/>
  <c r="Q48" i="2" s="1"/>
  <c r="M49" i="2"/>
  <c r="S49" i="2" s="1"/>
  <c r="N49" i="2"/>
  <c r="O49" i="2"/>
  <c r="P49" i="2"/>
  <c r="M50" i="2"/>
  <c r="N50" i="2"/>
  <c r="O50" i="2"/>
  <c r="P50" i="2"/>
  <c r="M74" i="2"/>
  <c r="S74" i="2" s="1"/>
  <c r="N74" i="2"/>
  <c r="O74" i="2"/>
  <c r="P74" i="2"/>
  <c r="Q74" i="2" s="1"/>
  <c r="M75" i="2"/>
  <c r="N75" i="2"/>
  <c r="O75" i="2"/>
  <c r="P75" i="2"/>
  <c r="M76" i="2"/>
  <c r="S76" i="2" s="1"/>
  <c r="N76" i="2"/>
  <c r="O76" i="2"/>
  <c r="P76" i="2"/>
  <c r="M77" i="2"/>
  <c r="N77" i="2"/>
  <c r="O77" i="2"/>
  <c r="P77" i="2"/>
  <c r="M78" i="2"/>
  <c r="N78" i="2"/>
  <c r="O78" i="2"/>
  <c r="P78" i="2"/>
  <c r="M102" i="2"/>
  <c r="S102" i="2" s="1"/>
  <c r="N102" i="2"/>
  <c r="O102" i="2"/>
  <c r="P102" i="2"/>
  <c r="M103" i="2"/>
  <c r="S103" i="2" s="1"/>
  <c r="N103" i="2"/>
  <c r="O103" i="2"/>
  <c r="P103" i="2"/>
  <c r="M104" i="2"/>
  <c r="S104" i="2" s="1"/>
  <c r="N104" i="2"/>
  <c r="O104" i="2"/>
  <c r="P104" i="2"/>
  <c r="M105" i="2"/>
  <c r="N105" i="2"/>
  <c r="O105" i="2"/>
  <c r="P105" i="2"/>
  <c r="M106" i="2"/>
  <c r="N106" i="2"/>
  <c r="O106" i="2"/>
  <c r="P106" i="2"/>
  <c r="S106" i="2" s="1"/>
  <c r="M128" i="2"/>
  <c r="S128" i="2" s="1"/>
  <c r="N128" i="2"/>
  <c r="O128" i="2"/>
  <c r="P128" i="2"/>
  <c r="M129" i="2"/>
  <c r="S129" i="2" s="1"/>
  <c r="N129" i="2"/>
  <c r="O129" i="2"/>
  <c r="P129" i="2"/>
  <c r="M130" i="2"/>
  <c r="S130" i="2" s="1"/>
  <c r="N130" i="2"/>
  <c r="O130" i="2"/>
  <c r="P130" i="2"/>
  <c r="M131" i="2"/>
  <c r="S131" i="2" s="1"/>
  <c r="N131" i="2"/>
  <c r="O131" i="2"/>
  <c r="P131" i="2"/>
  <c r="M132" i="2"/>
  <c r="N132" i="2"/>
  <c r="O132" i="2"/>
  <c r="P132" i="2"/>
  <c r="M150" i="2"/>
  <c r="S150" i="2" s="1"/>
  <c r="N150" i="2"/>
  <c r="O150" i="2"/>
  <c r="P150" i="2"/>
  <c r="M151" i="2"/>
  <c r="S151" i="2" s="1"/>
  <c r="N151" i="2"/>
  <c r="O151" i="2"/>
  <c r="P151" i="2"/>
  <c r="M152" i="2"/>
  <c r="S152" i="2" s="1"/>
  <c r="N152" i="2"/>
  <c r="O152" i="2"/>
  <c r="P152" i="2"/>
  <c r="M153" i="2"/>
  <c r="S153" i="2" s="1"/>
  <c r="N153" i="2"/>
  <c r="O153" i="2"/>
  <c r="P153" i="2"/>
  <c r="M154" i="2"/>
  <c r="R154" i="2" s="1"/>
  <c r="H154" i="2" s="1"/>
  <c r="N154" i="2"/>
  <c r="O154" i="2"/>
  <c r="P154" i="2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L176" i="1"/>
  <c r="M176" i="1"/>
  <c r="N176" i="1"/>
  <c r="O176" i="1"/>
  <c r="L177" i="1"/>
  <c r="M177" i="1"/>
  <c r="N177" i="1"/>
  <c r="O177" i="1"/>
  <c r="L178" i="1"/>
  <c r="M178" i="1"/>
  <c r="N178" i="1"/>
  <c r="O178" i="1"/>
  <c r="L179" i="1"/>
  <c r="M179" i="1"/>
  <c r="N179" i="1"/>
  <c r="O179" i="1"/>
  <c r="L180" i="1"/>
  <c r="M180" i="1"/>
  <c r="N180" i="1"/>
  <c r="O180" i="1"/>
  <c r="L150" i="1"/>
  <c r="M150" i="1"/>
  <c r="N150" i="1"/>
  <c r="O150" i="1"/>
  <c r="L151" i="1"/>
  <c r="M151" i="1"/>
  <c r="N151" i="1"/>
  <c r="O151" i="1"/>
  <c r="L152" i="1"/>
  <c r="M152" i="1"/>
  <c r="N152" i="1"/>
  <c r="O152" i="1"/>
  <c r="L153" i="1"/>
  <c r="M153" i="1"/>
  <c r="N153" i="1"/>
  <c r="O153" i="1"/>
  <c r="L154" i="1"/>
  <c r="M154" i="1"/>
  <c r="N154" i="1"/>
  <c r="O154" i="1"/>
  <c r="L122" i="1"/>
  <c r="M122" i="1"/>
  <c r="N122" i="1"/>
  <c r="O122" i="1"/>
  <c r="L123" i="1"/>
  <c r="M123" i="1"/>
  <c r="N123" i="1"/>
  <c r="O123" i="1"/>
  <c r="L124" i="1"/>
  <c r="M124" i="1"/>
  <c r="N124" i="1"/>
  <c r="O124" i="1"/>
  <c r="L125" i="1"/>
  <c r="M125" i="1"/>
  <c r="N125" i="1"/>
  <c r="O125" i="1"/>
  <c r="L126" i="1"/>
  <c r="M126" i="1"/>
  <c r="N126" i="1"/>
  <c r="O126" i="1"/>
  <c r="L94" i="1"/>
  <c r="M94" i="1"/>
  <c r="N94" i="1"/>
  <c r="O94" i="1"/>
  <c r="L95" i="1"/>
  <c r="M95" i="1"/>
  <c r="N95" i="1"/>
  <c r="O95" i="1"/>
  <c r="L96" i="1"/>
  <c r="M96" i="1"/>
  <c r="N96" i="1"/>
  <c r="O96" i="1"/>
  <c r="L97" i="1"/>
  <c r="M97" i="1"/>
  <c r="R97" i="1" s="1"/>
  <c r="N97" i="1"/>
  <c r="O97" i="1"/>
  <c r="L98" i="1"/>
  <c r="M98" i="1"/>
  <c r="N98" i="1"/>
  <c r="O98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25" i="1"/>
  <c r="L66" i="1"/>
  <c r="M66" i="1"/>
  <c r="N66" i="1"/>
  <c r="O66" i="1"/>
  <c r="L67" i="1"/>
  <c r="M67" i="1"/>
  <c r="N67" i="1"/>
  <c r="O67" i="1"/>
  <c r="L68" i="1"/>
  <c r="M68" i="1"/>
  <c r="N68" i="1"/>
  <c r="O68" i="1"/>
  <c r="L69" i="1"/>
  <c r="M69" i="1"/>
  <c r="N69" i="1"/>
  <c r="O69" i="1"/>
  <c r="L70" i="1"/>
  <c r="M70" i="1"/>
  <c r="N70" i="1"/>
  <c r="O70" i="1"/>
  <c r="L39" i="1"/>
  <c r="M39" i="1"/>
  <c r="N39" i="1"/>
  <c r="O39" i="1"/>
  <c r="L40" i="1"/>
  <c r="M40" i="1"/>
  <c r="N40" i="1"/>
  <c r="O40" i="1"/>
  <c r="L41" i="1"/>
  <c r="M41" i="1"/>
  <c r="N41" i="1"/>
  <c r="O41" i="1"/>
  <c r="L42" i="1"/>
  <c r="M42" i="1"/>
  <c r="N42" i="1"/>
  <c r="O42" i="1"/>
  <c r="L43" i="1"/>
  <c r="M43" i="1"/>
  <c r="N43" i="1"/>
  <c r="O43" i="1"/>
  <c r="C10" i="2"/>
  <c r="C9" i="2"/>
  <c r="C8" i="2"/>
  <c r="M89" i="2"/>
  <c r="S89" i="2" s="1"/>
  <c r="N89" i="2"/>
  <c r="O89" i="2"/>
  <c r="P89" i="2"/>
  <c r="M117" i="2"/>
  <c r="S117" i="2" s="1"/>
  <c r="N117" i="2"/>
  <c r="O117" i="2"/>
  <c r="P117" i="2"/>
  <c r="M118" i="2"/>
  <c r="S118" i="2" s="1"/>
  <c r="N118" i="2"/>
  <c r="O118" i="2"/>
  <c r="P118" i="2"/>
  <c r="M119" i="2"/>
  <c r="N119" i="2"/>
  <c r="O119" i="2"/>
  <c r="S119" i="2" s="1"/>
  <c r="P119" i="2"/>
  <c r="M120" i="2"/>
  <c r="S120" i="2" s="1"/>
  <c r="N120" i="2"/>
  <c r="O120" i="2"/>
  <c r="P120" i="2"/>
  <c r="M121" i="2"/>
  <c r="N121" i="2"/>
  <c r="O121" i="2"/>
  <c r="P121" i="2"/>
  <c r="M122" i="2"/>
  <c r="N122" i="2"/>
  <c r="O122" i="2"/>
  <c r="P122" i="2"/>
  <c r="M123" i="2"/>
  <c r="S123" i="2" s="1"/>
  <c r="N123" i="2"/>
  <c r="O123" i="2"/>
  <c r="P123" i="2"/>
  <c r="M124" i="2"/>
  <c r="S124" i="2" s="1"/>
  <c r="N124" i="2"/>
  <c r="O124" i="2"/>
  <c r="P124" i="2"/>
  <c r="M125" i="2"/>
  <c r="N125" i="2"/>
  <c r="O125" i="2"/>
  <c r="P125" i="2"/>
  <c r="M126" i="2"/>
  <c r="N126" i="2"/>
  <c r="O126" i="2"/>
  <c r="P126" i="2"/>
  <c r="M127" i="2"/>
  <c r="S127" i="2" s="1"/>
  <c r="N127" i="2"/>
  <c r="O127" i="2"/>
  <c r="P127" i="2"/>
  <c r="M133" i="2"/>
  <c r="N133" i="2"/>
  <c r="O133" i="2"/>
  <c r="P133" i="2"/>
  <c r="M134" i="2"/>
  <c r="N134" i="2"/>
  <c r="S134" i="2" s="1"/>
  <c r="O134" i="2"/>
  <c r="P134" i="2"/>
  <c r="M137" i="2"/>
  <c r="S137" i="2" s="1"/>
  <c r="N137" i="2"/>
  <c r="O137" i="2"/>
  <c r="P137" i="2"/>
  <c r="M138" i="2"/>
  <c r="S138" i="2" s="1"/>
  <c r="N138" i="2"/>
  <c r="O138" i="2"/>
  <c r="P138" i="2"/>
  <c r="M139" i="2"/>
  <c r="S139" i="2" s="1"/>
  <c r="N139" i="2"/>
  <c r="O139" i="2"/>
  <c r="P139" i="2"/>
  <c r="M140" i="2"/>
  <c r="S140" i="2" s="1"/>
  <c r="N140" i="2"/>
  <c r="O140" i="2"/>
  <c r="P140" i="2"/>
  <c r="M141" i="2"/>
  <c r="S141" i="2" s="1"/>
  <c r="N141" i="2"/>
  <c r="O141" i="2"/>
  <c r="P141" i="2"/>
  <c r="M145" i="2"/>
  <c r="S145" i="2" s="1"/>
  <c r="N145" i="2"/>
  <c r="O145" i="2"/>
  <c r="P145" i="2"/>
  <c r="N165" i="2"/>
  <c r="O165" i="2"/>
  <c r="P165" i="2"/>
  <c r="N166" i="2"/>
  <c r="O166" i="2"/>
  <c r="P166" i="2"/>
  <c r="M166" i="2"/>
  <c r="S166" i="2" s="1"/>
  <c r="M165" i="2"/>
  <c r="S165" i="2" s="1"/>
  <c r="M167" i="2"/>
  <c r="S167" i="2" s="1"/>
  <c r="N167" i="2"/>
  <c r="O167" i="2"/>
  <c r="P167" i="2"/>
  <c r="R95" i="1" l="1"/>
  <c r="Q179" i="1"/>
  <c r="R67" i="1"/>
  <c r="R179" i="1"/>
  <c r="R98" i="1"/>
  <c r="R151" i="1"/>
  <c r="R176" i="1"/>
  <c r="R154" i="1"/>
  <c r="R152" i="1"/>
  <c r="R96" i="1"/>
  <c r="R94" i="1"/>
  <c r="R70" i="1"/>
  <c r="R68" i="1"/>
  <c r="R66" i="1"/>
  <c r="R41" i="1"/>
  <c r="S75" i="2"/>
  <c r="S77" i="2"/>
  <c r="S125" i="2"/>
  <c r="S126" i="2"/>
  <c r="S78" i="2"/>
  <c r="R69" i="1"/>
  <c r="R40" i="1"/>
  <c r="R39" i="1"/>
  <c r="R125" i="1"/>
  <c r="R123" i="1"/>
  <c r="R126" i="1"/>
  <c r="R124" i="1"/>
  <c r="R153" i="1"/>
  <c r="R178" i="1"/>
  <c r="R180" i="1"/>
  <c r="R177" i="1"/>
  <c r="P179" i="1"/>
  <c r="R150" i="1"/>
  <c r="R122" i="1"/>
  <c r="R43" i="1"/>
  <c r="R42" i="1"/>
  <c r="H179" i="1"/>
  <c r="S154" i="2"/>
  <c r="P152" i="1"/>
  <c r="P180" i="1"/>
  <c r="Q122" i="1"/>
  <c r="H122" i="1" s="1"/>
  <c r="Q153" i="1"/>
  <c r="H153" i="1" s="1"/>
  <c r="P153" i="1"/>
  <c r="P178" i="1"/>
  <c r="P122" i="1"/>
  <c r="P94" i="1"/>
  <c r="P124" i="1"/>
  <c r="Q94" i="1"/>
  <c r="Q97" i="1"/>
  <c r="P97" i="1"/>
  <c r="Q98" i="1"/>
  <c r="H98" i="1" s="1"/>
  <c r="Q124" i="1"/>
  <c r="H124" i="1" s="1"/>
  <c r="P96" i="1"/>
  <c r="Q95" i="1"/>
  <c r="H95" i="1" s="1"/>
  <c r="P176" i="1"/>
  <c r="Q152" i="1"/>
  <c r="H152" i="1" s="1"/>
  <c r="P98" i="1"/>
  <c r="P150" i="1"/>
  <c r="P154" i="1"/>
  <c r="P126" i="1"/>
  <c r="Q150" i="1"/>
  <c r="H150" i="1" s="1"/>
  <c r="P123" i="1"/>
  <c r="Q152" i="2"/>
  <c r="Q135" i="2"/>
  <c r="Q30" i="2"/>
  <c r="R30" i="2"/>
  <c r="H30" i="2" s="1"/>
  <c r="R132" i="2"/>
  <c r="H132" i="2" s="1"/>
  <c r="Q27" i="2"/>
  <c r="R152" i="2"/>
  <c r="H152" i="2" s="1"/>
  <c r="Q29" i="2"/>
  <c r="Q136" i="2"/>
  <c r="R136" i="2"/>
  <c r="H136" i="2" s="1"/>
  <c r="Q132" i="2"/>
  <c r="R135" i="2"/>
  <c r="H135" i="2" s="1"/>
  <c r="R46" i="2"/>
  <c r="H46" i="2" s="1"/>
  <c r="R50" i="2"/>
  <c r="H50" i="2" s="1"/>
  <c r="Q78" i="2"/>
  <c r="R27" i="2"/>
  <c r="H27" i="2" s="1"/>
  <c r="Q50" i="2"/>
  <c r="R76" i="2"/>
  <c r="H76" i="2" s="1"/>
  <c r="Q154" i="2"/>
  <c r="Q151" i="2"/>
  <c r="Q153" i="2"/>
  <c r="R153" i="2"/>
  <c r="H153" i="2" s="1"/>
  <c r="R151" i="2"/>
  <c r="H151" i="2" s="1"/>
  <c r="Q150" i="2"/>
  <c r="Q130" i="2"/>
  <c r="Q129" i="2"/>
  <c r="R128" i="2"/>
  <c r="H128" i="2" s="1"/>
  <c r="Q131" i="2"/>
  <c r="R131" i="2"/>
  <c r="H131" i="2" s="1"/>
  <c r="R130" i="2"/>
  <c r="H130" i="2" s="1"/>
  <c r="R129" i="2"/>
  <c r="H129" i="2" s="1"/>
  <c r="Q128" i="2"/>
  <c r="Q106" i="2"/>
  <c r="Q105" i="2"/>
  <c r="Q104" i="2"/>
  <c r="Q103" i="2"/>
  <c r="Q102" i="2"/>
  <c r="R106" i="2"/>
  <c r="H106" i="2" s="1"/>
  <c r="R105" i="2"/>
  <c r="H105" i="2" s="1"/>
  <c r="R104" i="2"/>
  <c r="H104" i="2" s="1"/>
  <c r="R103" i="2"/>
  <c r="H103" i="2" s="1"/>
  <c r="R102" i="2"/>
  <c r="H102" i="2" s="1"/>
  <c r="R78" i="2"/>
  <c r="H78" i="2" s="1"/>
  <c r="Q77" i="2"/>
  <c r="R77" i="2"/>
  <c r="H77" i="2" s="1"/>
  <c r="Q76" i="2"/>
  <c r="Q75" i="2"/>
  <c r="R75" i="2"/>
  <c r="H75" i="2" s="1"/>
  <c r="R74" i="2"/>
  <c r="H74" i="2" s="1"/>
  <c r="R47" i="2"/>
  <c r="H47" i="2" s="1"/>
  <c r="Q46" i="2"/>
  <c r="R49" i="2"/>
  <c r="H49" i="2" s="1"/>
  <c r="Q49" i="2"/>
  <c r="R48" i="2"/>
  <c r="H48" i="2" s="1"/>
  <c r="Q47" i="2"/>
  <c r="R29" i="2"/>
  <c r="H29" i="2" s="1"/>
  <c r="Q28" i="2"/>
  <c r="R28" i="2"/>
  <c r="H28" i="2" s="1"/>
  <c r="R150" i="2"/>
  <c r="H150" i="2" s="1"/>
  <c r="Q139" i="2"/>
  <c r="Q124" i="2"/>
  <c r="Q120" i="2"/>
  <c r="Q138" i="2"/>
  <c r="Q122" i="2"/>
  <c r="Q140" i="2"/>
  <c r="Q125" i="2"/>
  <c r="Q127" i="2"/>
  <c r="Q134" i="2"/>
  <c r="Q137" i="2"/>
  <c r="R124" i="2"/>
  <c r="H124" i="2" s="1"/>
  <c r="R118" i="2"/>
  <c r="H118" i="2" s="1"/>
  <c r="Q118" i="2"/>
  <c r="Q178" i="1"/>
  <c r="Q176" i="1"/>
  <c r="P125" i="1"/>
  <c r="P151" i="1"/>
  <c r="P177" i="1"/>
  <c r="Q177" i="1"/>
  <c r="Q180" i="1"/>
  <c r="P95" i="1"/>
  <c r="Q126" i="1"/>
  <c r="H126" i="1" s="1"/>
  <c r="Q151" i="1"/>
  <c r="H151" i="1" s="1"/>
  <c r="Q154" i="1"/>
  <c r="H154" i="1" s="1"/>
  <c r="Q123" i="1"/>
  <c r="H123" i="1" s="1"/>
  <c r="Q125" i="1"/>
  <c r="H125" i="1" s="1"/>
  <c r="Q96" i="1"/>
  <c r="H96" i="1" s="1"/>
  <c r="Q68" i="1"/>
  <c r="H68" i="1" s="1"/>
  <c r="Q66" i="1"/>
  <c r="H66" i="1" s="1"/>
  <c r="P68" i="1"/>
  <c r="Q39" i="1"/>
  <c r="H39" i="1" s="1"/>
  <c r="P70" i="1"/>
  <c r="Q70" i="1"/>
  <c r="H70" i="1" s="1"/>
  <c r="P67" i="1"/>
  <c r="Q67" i="1"/>
  <c r="H67" i="1" s="1"/>
  <c r="P40" i="1"/>
  <c r="P69" i="1"/>
  <c r="Q40" i="1"/>
  <c r="H40" i="1" s="1"/>
  <c r="Q69" i="1"/>
  <c r="H69" i="1" s="1"/>
  <c r="P66" i="1"/>
  <c r="Q42" i="1"/>
  <c r="H42" i="1" s="1"/>
  <c r="P43" i="1"/>
  <c r="P42" i="1"/>
  <c r="Q43" i="1"/>
  <c r="Q41" i="1"/>
  <c r="P41" i="1"/>
  <c r="P39" i="1"/>
  <c r="Q89" i="2"/>
  <c r="Q133" i="2"/>
  <c r="R133" i="2"/>
  <c r="H133" i="2" s="1"/>
  <c r="R120" i="2"/>
  <c r="H120" i="2" s="1"/>
  <c r="R141" i="2"/>
  <c r="H141" i="2" s="1"/>
  <c r="R126" i="2"/>
  <c r="H126" i="2" s="1"/>
  <c r="Q117" i="2"/>
  <c r="Q119" i="2"/>
  <c r="Q126" i="2"/>
  <c r="Q123" i="2"/>
  <c r="R137" i="2"/>
  <c r="H137" i="2" s="1"/>
  <c r="R122" i="2"/>
  <c r="H122" i="2" s="1"/>
  <c r="Q141" i="2"/>
  <c r="R139" i="2"/>
  <c r="H139" i="2" s="1"/>
  <c r="Q121" i="2"/>
  <c r="R89" i="2"/>
  <c r="H89" i="2" s="1"/>
  <c r="R121" i="2"/>
  <c r="H121" i="2" s="1"/>
  <c r="R123" i="2"/>
  <c r="H123" i="2" s="1"/>
  <c r="R125" i="2"/>
  <c r="H125" i="2" s="1"/>
  <c r="R127" i="2"/>
  <c r="H127" i="2" s="1"/>
  <c r="R134" i="2"/>
  <c r="H134" i="2" s="1"/>
  <c r="R138" i="2"/>
  <c r="H138" i="2" s="1"/>
  <c r="R140" i="2"/>
  <c r="H140" i="2" s="1"/>
  <c r="R117" i="2"/>
  <c r="H117" i="2" s="1"/>
  <c r="R119" i="2"/>
  <c r="H119" i="2" s="1"/>
  <c r="Q145" i="2"/>
  <c r="R145" i="2"/>
  <c r="H145" i="2" s="1"/>
  <c r="R165" i="2"/>
  <c r="H165" i="2" s="1"/>
  <c r="Q165" i="2"/>
  <c r="Q166" i="2"/>
  <c r="R166" i="2"/>
  <c r="H166" i="2" s="1"/>
  <c r="R167" i="2"/>
  <c r="H167" i="2" s="1"/>
  <c r="Q167" i="2"/>
  <c r="L101" i="1"/>
  <c r="M101" i="1"/>
  <c r="N101" i="1"/>
  <c r="O101" i="1"/>
  <c r="O26" i="1"/>
  <c r="N26" i="1"/>
  <c r="M26" i="1"/>
  <c r="L26" i="1"/>
  <c r="N25" i="1"/>
  <c r="N27" i="1"/>
  <c r="N28" i="1"/>
  <c r="N29" i="1"/>
  <c r="N30" i="1"/>
  <c r="N31" i="1"/>
  <c r="N32" i="1"/>
  <c r="N33" i="1"/>
  <c r="N34" i="1"/>
  <c r="N35" i="1"/>
  <c r="N36" i="1"/>
  <c r="N37" i="1"/>
  <c r="N38" i="1"/>
  <c r="N44" i="1"/>
  <c r="N45" i="1"/>
  <c r="N46" i="1"/>
  <c r="N47" i="1"/>
  <c r="N48" i="1"/>
  <c r="N49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71" i="1"/>
  <c r="N72" i="1"/>
  <c r="N73" i="1"/>
  <c r="N74" i="1"/>
  <c r="N75" i="1"/>
  <c r="N76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9" i="1"/>
  <c r="N100" i="1"/>
  <c r="N102" i="1"/>
  <c r="N103" i="1"/>
  <c r="N104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7" i="1"/>
  <c r="N128" i="1"/>
  <c r="N129" i="1"/>
  <c r="N130" i="1"/>
  <c r="N131" i="1"/>
  <c r="N132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5" i="1"/>
  <c r="N156" i="1"/>
  <c r="N157" i="1"/>
  <c r="N158" i="1"/>
  <c r="N159" i="1"/>
  <c r="N160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81" i="1"/>
  <c r="N182" i="1"/>
  <c r="N183" i="1"/>
  <c r="N184" i="1"/>
  <c r="N185" i="1"/>
  <c r="N186" i="1"/>
  <c r="N187" i="1"/>
  <c r="N188" i="1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51" i="2"/>
  <c r="O52" i="2"/>
  <c r="O53" i="2"/>
  <c r="O54" i="2"/>
  <c r="O55" i="2"/>
  <c r="O56" i="2"/>
  <c r="O57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9" i="2"/>
  <c r="O80" i="2"/>
  <c r="O81" i="2"/>
  <c r="O82" i="2"/>
  <c r="O83" i="2"/>
  <c r="O84" i="2"/>
  <c r="O85" i="2"/>
  <c r="O90" i="2"/>
  <c r="O91" i="2"/>
  <c r="O92" i="2"/>
  <c r="O93" i="2"/>
  <c r="O94" i="2"/>
  <c r="O95" i="2"/>
  <c r="O96" i="2"/>
  <c r="O97" i="2"/>
  <c r="O98" i="2"/>
  <c r="O99" i="2"/>
  <c r="O100" i="2"/>
  <c r="O101" i="2"/>
  <c r="O107" i="2"/>
  <c r="O108" i="2"/>
  <c r="O109" i="2"/>
  <c r="O110" i="2"/>
  <c r="O111" i="2"/>
  <c r="O112" i="2"/>
  <c r="O113" i="2"/>
  <c r="O146" i="2"/>
  <c r="O147" i="2"/>
  <c r="O148" i="2"/>
  <c r="O149" i="2"/>
  <c r="O155" i="2"/>
  <c r="O156" i="2"/>
  <c r="O157" i="2"/>
  <c r="O158" i="2"/>
  <c r="O159" i="2"/>
  <c r="O160" i="2"/>
  <c r="O161" i="2"/>
  <c r="O162" i="2"/>
  <c r="O163" i="2"/>
  <c r="O164" i="2"/>
  <c r="O168" i="2"/>
  <c r="O169" i="2"/>
  <c r="M14" i="2"/>
  <c r="N14" i="2"/>
  <c r="P14" i="2"/>
  <c r="M15" i="2"/>
  <c r="N15" i="2"/>
  <c r="P15" i="2"/>
  <c r="M16" i="2"/>
  <c r="N16" i="2"/>
  <c r="P16" i="2"/>
  <c r="M17" i="2"/>
  <c r="N17" i="2"/>
  <c r="P17" i="2"/>
  <c r="M18" i="2"/>
  <c r="N18" i="2"/>
  <c r="P18" i="2"/>
  <c r="M19" i="2"/>
  <c r="S19" i="2" s="1"/>
  <c r="N19" i="2"/>
  <c r="P19" i="2"/>
  <c r="M20" i="2"/>
  <c r="N20" i="2"/>
  <c r="P20" i="2"/>
  <c r="M21" i="2"/>
  <c r="N21" i="2"/>
  <c r="P21" i="2"/>
  <c r="M22" i="2"/>
  <c r="N22" i="2"/>
  <c r="P22" i="2"/>
  <c r="M23" i="2"/>
  <c r="S23" i="2" s="1"/>
  <c r="N23" i="2"/>
  <c r="P23" i="2"/>
  <c r="M24" i="2"/>
  <c r="S24" i="2" s="1"/>
  <c r="N24" i="2"/>
  <c r="P24" i="2"/>
  <c r="M25" i="2"/>
  <c r="N25" i="2"/>
  <c r="P25" i="2"/>
  <c r="M26" i="2"/>
  <c r="N26" i="2"/>
  <c r="P26" i="2"/>
  <c r="M33" i="2"/>
  <c r="S33" i="2" s="1"/>
  <c r="N33" i="2"/>
  <c r="P33" i="2"/>
  <c r="M34" i="2"/>
  <c r="N34" i="2"/>
  <c r="P34" i="2"/>
  <c r="M35" i="2"/>
  <c r="N35" i="2"/>
  <c r="P35" i="2"/>
  <c r="M36" i="2"/>
  <c r="N36" i="2"/>
  <c r="P36" i="2"/>
  <c r="M37" i="2"/>
  <c r="S37" i="2" s="1"/>
  <c r="N37" i="2"/>
  <c r="P37" i="2"/>
  <c r="M38" i="2"/>
  <c r="N38" i="2"/>
  <c r="P38" i="2"/>
  <c r="M39" i="2"/>
  <c r="N39" i="2"/>
  <c r="P39" i="2"/>
  <c r="M40" i="2"/>
  <c r="N40" i="2"/>
  <c r="P40" i="2"/>
  <c r="M41" i="2"/>
  <c r="S41" i="2" s="1"/>
  <c r="N41" i="2"/>
  <c r="P41" i="2"/>
  <c r="M42" i="2"/>
  <c r="S42" i="2" s="1"/>
  <c r="N42" i="2"/>
  <c r="P42" i="2"/>
  <c r="M43" i="2"/>
  <c r="N43" i="2"/>
  <c r="P43" i="2"/>
  <c r="M44" i="2"/>
  <c r="N44" i="2"/>
  <c r="P44" i="2"/>
  <c r="M45" i="2"/>
  <c r="S45" i="2" s="1"/>
  <c r="N45" i="2"/>
  <c r="P45" i="2"/>
  <c r="M51" i="2"/>
  <c r="N51" i="2"/>
  <c r="P51" i="2"/>
  <c r="M52" i="2"/>
  <c r="N52" i="2"/>
  <c r="P52" i="2"/>
  <c r="M53" i="2"/>
  <c r="N53" i="2"/>
  <c r="P53" i="2"/>
  <c r="M54" i="2"/>
  <c r="S54" i="2" s="1"/>
  <c r="N54" i="2"/>
  <c r="P54" i="2"/>
  <c r="M55" i="2"/>
  <c r="N55" i="2"/>
  <c r="P55" i="2"/>
  <c r="M56" i="2"/>
  <c r="N56" i="2"/>
  <c r="P56" i="2"/>
  <c r="M57" i="2"/>
  <c r="N57" i="2"/>
  <c r="P57" i="2"/>
  <c r="M61" i="2"/>
  <c r="S61" i="2" s="1"/>
  <c r="N61" i="2"/>
  <c r="P61" i="2"/>
  <c r="M62" i="2"/>
  <c r="S62" i="2" s="1"/>
  <c r="N62" i="2"/>
  <c r="P62" i="2"/>
  <c r="M63" i="2"/>
  <c r="N63" i="2"/>
  <c r="P63" i="2"/>
  <c r="M64" i="2"/>
  <c r="N64" i="2"/>
  <c r="P64" i="2"/>
  <c r="M65" i="2"/>
  <c r="S65" i="2" s="1"/>
  <c r="N65" i="2"/>
  <c r="P65" i="2"/>
  <c r="M66" i="2"/>
  <c r="N66" i="2"/>
  <c r="P66" i="2"/>
  <c r="M67" i="2"/>
  <c r="N67" i="2"/>
  <c r="P67" i="2"/>
  <c r="M68" i="2"/>
  <c r="N68" i="2"/>
  <c r="P68" i="2"/>
  <c r="M69" i="2"/>
  <c r="S69" i="2" s="1"/>
  <c r="N69" i="2"/>
  <c r="P69" i="2"/>
  <c r="M70" i="2"/>
  <c r="N70" i="2"/>
  <c r="P70" i="2"/>
  <c r="M71" i="2"/>
  <c r="N71" i="2"/>
  <c r="P71" i="2"/>
  <c r="M72" i="2"/>
  <c r="N72" i="2"/>
  <c r="P72" i="2"/>
  <c r="M73" i="2"/>
  <c r="S73" i="2" s="1"/>
  <c r="N73" i="2"/>
  <c r="P73" i="2"/>
  <c r="M79" i="2"/>
  <c r="S79" i="2" s="1"/>
  <c r="N79" i="2"/>
  <c r="P79" i="2"/>
  <c r="M80" i="2"/>
  <c r="N80" i="2"/>
  <c r="P80" i="2"/>
  <c r="M81" i="2"/>
  <c r="N81" i="2"/>
  <c r="P81" i="2"/>
  <c r="M82" i="2"/>
  <c r="S82" i="2" s="1"/>
  <c r="N82" i="2"/>
  <c r="P82" i="2"/>
  <c r="M83" i="2"/>
  <c r="N83" i="2"/>
  <c r="P83" i="2"/>
  <c r="M84" i="2"/>
  <c r="N84" i="2"/>
  <c r="P84" i="2"/>
  <c r="M85" i="2"/>
  <c r="N85" i="2"/>
  <c r="P85" i="2"/>
  <c r="M90" i="2"/>
  <c r="S90" i="2" s="1"/>
  <c r="N90" i="2"/>
  <c r="P90" i="2"/>
  <c r="M91" i="2"/>
  <c r="N91" i="2"/>
  <c r="P91" i="2"/>
  <c r="M92" i="2"/>
  <c r="N92" i="2"/>
  <c r="P92" i="2"/>
  <c r="M93" i="2"/>
  <c r="N93" i="2"/>
  <c r="P93" i="2"/>
  <c r="M94" i="2"/>
  <c r="S94" i="2" s="1"/>
  <c r="N94" i="2"/>
  <c r="P94" i="2"/>
  <c r="M95" i="2"/>
  <c r="S95" i="2" s="1"/>
  <c r="N95" i="2"/>
  <c r="P95" i="2"/>
  <c r="M96" i="2"/>
  <c r="N96" i="2"/>
  <c r="P96" i="2"/>
  <c r="M97" i="2"/>
  <c r="N97" i="2"/>
  <c r="P97" i="2"/>
  <c r="M98" i="2"/>
  <c r="S98" i="2" s="1"/>
  <c r="N98" i="2"/>
  <c r="P98" i="2"/>
  <c r="M99" i="2"/>
  <c r="N99" i="2"/>
  <c r="P99" i="2"/>
  <c r="M100" i="2"/>
  <c r="N100" i="2"/>
  <c r="P100" i="2"/>
  <c r="M101" i="2"/>
  <c r="N101" i="2"/>
  <c r="P101" i="2"/>
  <c r="M107" i="2"/>
  <c r="S107" i="2" s="1"/>
  <c r="N107" i="2"/>
  <c r="P107" i="2"/>
  <c r="M108" i="2"/>
  <c r="N108" i="2"/>
  <c r="P108" i="2"/>
  <c r="M109" i="2"/>
  <c r="N109" i="2"/>
  <c r="P109" i="2"/>
  <c r="M110" i="2"/>
  <c r="N110" i="2"/>
  <c r="P110" i="2"/>
  <c r="M111" i="2"/>
  <c r="S111" i="2" s="1"/>
  <c r="N111" i="2"/>
  <c r="P111" i="2"/>
  <c r="M112" i="2"/>
  <c r="S112" i="2" s="1"/>
  <c r="N112" i="2"/>
  <c r="P112" i="2"/>
  <c r="M113" i="2"/>
  <c r="N113" i="2"/>
  <c r="P113" i="2"/>
  <c r="M146" i="2"/>
  <c r="N146" i="2"/>
  <c r="P146" i="2"/>
  <c r="M147" i="2"/>
  <c r="S147" i="2" s="1"/>
  <c r="N147" i="2"/>
  <c r="P147" i="2"/>
  <c r="M148" i="2"/>
  <c r="N148" i="2"/>
  <c r="P148" i="2"/>
  <c r="M149" i="2"/>
  <c r="N149" i="2"/>
  <c r="P149" i="2"/>
  <c r="M155" i="2"/>
  <c r="N155" i="2"/>
  <c r="P155" i="2"/>
  <c r="M156" i="2"/>
  <c r="N156" i="2"/>
  <c r="P156" i="2"/>
  <c r="M157" i="2"/>
  <c r="N157" i="2"/>
  <c r="P157" i="2"/>
  <c r="M158" i="2"/>
  <c r="N158" i="2"/>
  <c r="P158" i="2"/>
  <c r="M159" i="2"/>
  <c r="N159" i="2"/>
  <c r="P159" i="2"/>
  <c r="M160" i="2"/>
  <c r="S160" i="2" s="1"/>
  <c r="N160" i="2"/>
  <c r="P160" i="2"/>
  <c r="M161" i="2"/>
  <c r="S161" i="2" s="1"/>
  <c r="N161" i="2"/>
  <c r="P161" i="2"/>
  <c r="M162" i="2"/>
  <c r="N162" i="2"/>
  <c r="P162" i="2"/>
  <c r="M163" i="2"/>
  <c r="N163" i="2"/>
  <c r="P163" i="2"/>
  <c r="M164" i="2"/>
  <c r="S164" i="2" s="1"/>
  <c r="N164" i="2"/>
  <c r="P164" i="2"/>
  <c r="M168" i="2"/>
  <c r="N168" i="2"/>
  <c r="P168" i="2"/>
  <c r="M169" i="2"/>
  <c r="N169" i="2"/>
  <c r="P169" i="2"/>
  <c r="B5" i="2"/>
  <c r="S15" i="2" l="1"/>
  <c r="S156" i="2"/>
  <c r="H180" i="1"/>
  <c r="H177" i="1"/>
  <c r="H176" i="1"/>
  <c r="H178" i="1"/>
  <c r="R101" i="1"/>
  <c r="S64" i="2"/>
  <c r="S110" i="2"/>
  <c r="S44" i="2"/>
  <c r="S162" i="2"/>
  <c r="S113" i="2"/>
  <c r="S92" i="2"/>
  <c r="S80" i="2"/>
  <c r="S63" i="2"/>
  <c r="S52" i="2"/>
  <c r="S39" i="2"/>
  <c r="S35" i="2"/>
  <c r="S25" i="2"/>
  <c r="S17" i="2"/>
  <c r="S159" i="2"/>
  <c r="S146" i="2"/>
  <c r="S101" i="2"/>
  <c r="S93" i="2"/>
  <c r="S81" i="2"/>
  <c r="S68" i="2"/>
  <c r="S53" i="2"/>
  <c r="S36" i="2"/>
  <c r="S18" i="2"/>
  <c r="S169" i="2"/>
  <c r="S158" i="2"/>
  <c r="S149" i="2"/>
  <c r="S109" i="2"/>
  <c r="S100" i="2"/>
  <c r="S96" i="2"/>
  <c r="S84" i="2"/>
  <c r="S71" i="2"/>
  <c r="S67" i="2"/>
  <c r="S56" i="2"/>
  <c r="S43" i="2"/>
  <c r="S21" i="2"/>
  <c r="S155" i="2"/>
  <c r="S72" i="2"/>
  <c r="S26" i="2"/>
  <c r="S157" i="2"/>
  <c r="S108" i="2"/>
  <c r="S91" i="2"/>
  <c r="S66" i="2"/>
  <c r="S34" i="2"/>
  <c r="S97" i="2"/>
  <c r="S57" i="2"/>
  <c r="S22" i="2"/>
  <c r="S148" i="2"/>
  <c r="S99" i="2"/>
  <c r="S83" i="2"/>
  <c r="S70" i="2"/>
  <c r="S55" i="2"/>
  <c r="S163" i="2"/>
  <c r="S85" i="2"/>
  <c r="S40" i="2"/>
  <c r="S168" i="2"/>
  <c r="S51" i="2"/>
  <c r="S38" i="2"/>
  <c r="S20" i="2"/>
  <c r="S14" i="2"/>
  <c r="S16" i="2"/>
  <c r="R26" i="1"/>
  <c r="H94" i="1"/>
  <c r="H97" i="1"/>
  <c r="H41" i="1"/>
  <c r="H43" i="1"/>
  <c r="Q159" i="2"/>
  <c r="P101" i="1"/>
  <c r="Q101" i="1"/>
  <c r="R111" i="2"/>
  <c r="H111" i="2" s="1"/>
  <c r="Q155" i="2"/>
  <c r="Q19" i="2"/>
  <c r="R18" i="2"/>
  <c r="H18" i="2" s="1"/>
  <c r="Q156" i="2"/>
  <c r="Q68" i="2"/>
  <c r="Q85" i="2"/>
  <c r="Q65" i="2"/>
  <c r="Q64" i="2"/>
  <c r="Q169" i="2"/>
  <c r="Q162" i="2"/>
  <c r="Q158" i="2"/>
  <c r="Q149" i="2"/>
  <c r="Q113" i="2"/>
  <c r="Q109" i="2"/>
  <c r="Q100" i="2"/>
  <c r="Q96" i="2"/>
  <c r="Q80" i="2"/>
  <c r="Q71" i="2"/>
  <c r="Q67" i="2"/>
  <c r="Q63" i="2"/>
  <c r="Q55" i="2"/>
  <c r="Q51" i="2"/>
  <c r="Q42" i="2"/>
  <c r="R38" i="2"/>
  <c r="H38" i="2" s="1"/>
  <c r="Q34" i="2"/>
  <c r="Q26" i="2"/>
  <c r="Q22" i="2"/>
  <c r="Q18" i="2"/>
  <c r="R92" i="2"/>
  <c r="H92" i="2" s="1"/>
  <c r="Q92" i="2"/>
  <c r="R169" i="2"/>
  <c r="H169" i="2" s="1"/>
  <c r="R158" i="2"/>
  <c r="H158" i="2" s="1"/>
  <c r="R149" i="2"/>
  <c r="H149" i="2" s="1"/>
  <c r="R113" i="2"/>
  <c r="H113" i="2" s="1"/>
  <c r="R96" i="2"/>
  <c r="H96" i="2" s="1"/>
  <c r="R84" i="2"/>
  <c r="H84" i="2" s="1"/>
  <c r="R80" i="2"/>
  <c r="H80" i="2" s="1"/>
  <c r="R67" i="2"/>
  <c r="H67" i="2" s="1"/>
  <c r="R63" i="2"/>
  <c r="H63" i="2" s="1"/>
  <c r="R51" i="2"/>
  <c r="H51" i="2" s="1"/>
  <c r="R26" i="2"/>
  <c r="H26" i="2" s="1"/>
  <c r="Q161" i="2"/>
  <c r="Q157" i="2"/>
  <c r="R17" i="2"/>
  <c r="H17" i="2" s="1"/>
  <c r="Q95" i="2"/>
  <c r="Q70" i="2"/>
  <c r="Q37" i="2"/>
  <c r="Q21" i="2"/>
  <c r="R157" i="2"/>
  <c r="H157" i="2" s="1"/>
  <c r="R112" i="2"/>
  <c r="H112" i="2" s="1"/>
  <c r="R95" i="2"/>
  <c r="H95" i="2" s="1"/>
  <c r="R161" i="2"/>
  <c r="H161" i="2" s="1"/>
  <c r="R99" i="2"/>
  <c r="H99" i="2" s="1"/>
  <c r="R70" i="2"/>
  <c r="H70" i="2" s="1"/>
  <c r="H58" i="2"/>
  <c r="R41" i="2"/>
  <c r="H41" i="2" s="1"/>
  <c r="Q160" i="2"/>
  <c r="Q111" i="2"/>
  <c r="Q98" i="2"/>
  <c r="Q94" i="2"/>
  <c r="Q82" i="2"/>
  <c r="Q69" i="2"/>
  <c r="Q57" i="2"/>
  <c r="Q53" i="2"/>
  <c r="Q40" i="2"/>
  <c r="Q36" i="2"/>
  <c r="Q20" i="2"/>
  <c r="R57" i="2"/>
  <c r="H57" i="2" s="1"/>
  <c r="R156" i="2"/>
  <c r="H156" i="2" s="1"/>
  <c r="R98" i="2"/>
  <c r="H98" i="2" s="1"/>
  <c r="H86" i="2"/>
  <c r="R82" i="2"/>
  <c r="H82" i="2" s="1"/>
  <c r="R65" i="2"/>
  <c r="H65" i="2" s="1"/>
  <c r="R53" i="2"/>
  <c r="H53" i="2" s="1"/>
  <c r="R40" i="2"/>
  <c r="H40" i="2" s="1"/>
  <c r="R36" i="2"/>
  <c r="H36" i="2" s="1"/>
  <c r="Q39" i="2"/>
  <c r="Q112" i="2"/>
  <c r="Q83" i="2"/>
  <c r="R66" i="2"/>
  <c r="H66" i="2" s="1"/>
  <c r="Q54" i="2"/>
  <c r="R37" i="2"/>
  <c r="H37" i="2" s="1"/>
  <c r="Q93" i="2"/>
  <c r="Q81" i="2"/>
  <c r="Q56" i="2"/>
  <c r="Q35" i="2"/>
  <c r="H170" i="2"/>
  <c r="R159" i="2"/>
  <c r="H159" i="2" s="1"/>
  <c r="R155" i="2"/>
  <c r="H155" i="2" s="1"/>
  <c r="R110" i="2"/>
  <c r="H110" i="2" s="1"/>
  <c r="R97" i="2"/>
  <c r="H97" i="2" s="1"/>
  <c r="R93" i="2"/>
  <c r="H93" i="2" s="1"/>
  <c r="R85" i="2"/>
  <c r="H85" i="2" s="1"/>
  <c r="R81" i="2"/>
  <c r="H81" i="2" s="1"/>
  <c r="R68" i="2"/>
  <c r="H68" i="2" s="1"/>
  <c r="R64" i="2"/>
  <c r="H64" i="2" s="1"/>
  <c r="R56" i="2"/>
  <c r="H56" i="2" s="1"/>
  <c r="R52" i="2"/>
  <c r="H52" i="2" s="1"/>
  <c r="R39" i="2"/>
  <c r="H39" i="2" s="1"/>
  <c r="R35" i="2"/>
  <c r="H35" i="2" s="1"/>
  <c r="R19" i="2"/>
  <c r="H19" i="2" s="1"/>
  <c r="Q110" i="2"/>
  <c r="Q52" i="2"/>
  <c r="Q66" i="2"/>
  <c r="R21" i="2"/>
  <c r="H21" i="2" s="1"/>
  <c r="R94" i="2"/>
  <c r="H94" i="2" s="1"/>
  <c r="R69" i="2"/>
  <c r="H69" i="2" s="1"/>
  <c r="R20" i="2"/>
  <c r="H20" i="2" s="1"/>
  <c r="Q97" i="2"/>
  <c r="Q84" i="2"/>
  <c r="R34" i="2"/>
  <c r="H34" i="2" s="1"/>
  <c r="R14" i="2"/>
  <c r="H14" i="2" s="1"/>
  <c r="R160" i="2"/>
  <c r="H160" i="2" s="1"/>
  <c r="R109" i="2"/>
  <c r="H109" i="2" s="1"/>
  <c r="Q38" i="2"/>
  <c r="R168" i="2"/>
  <c r="H168" i="2" s="1"/>
  <c r="Q148" i="2"/>
  <c r="R108" i="2"/>
  <c r="H108" i="2" s="1"/>
  <c r="R91" i="2"/>
  <c r="H91" i="2" s="1"/>
  <c r="R79" i="2"/>
  <c r="H79" i="2" s="1"/>
  <c r="Q62" i="2"/>
  <c r="R45" i="2"/>
  <c r="H45" i="2" s="1"/>
  <c r="R33" i="2"/>
  <c r="H33" i="2" s="1"/>
  <c r="Q25" i="2"/>
  <c r="Q99" i="2"/>
  <c r="Q41" i="2"/>
  <c r="R55" i="2"/>
  <c r="H55" i="2" s="1"/>
  <c r="Q164" i="2"/>
  <c r="Q147" i="2"/>
  <c r="Q107" i="2"/>
  <c r="Q90" i="2"/>
  <c r="Q73" i="2"/>
  <c r="Q61" i="2"/>
  <c r="Q44" i="2"/>
  <c r="Q24" i="2"/>
  <c r="Q163" i="2"/>
  <c r="Q146" i="2"/>
  <c r="Q101" i="2"/>
  <c r="Q72" i="2"/>
  <c r="Q43" i="2"/>
  <c r="Q23" i="2"/>
  <c r="R83" i="2"/>
  <c r="H83" i="2" s="1"/>
  <c r="R54" i="2"/>
  <c r="H54" i="2" s="1"/>
  <c r="R16" i="2"/>
  <c r="H16" i="2" s="1"/>
  <c r="R162" i="2"/>
  <c r="H162" i="2" s="1"/>
  <c r="R100" i="2"/>
  <c r="H100" i="2" s="1"/>
  <c r="R71" i="2"/>
  <c r="H71" i="2" s="1"/>
  <c r="R42" i="2"/>
  <c r="H42" i="2" s="1"/>
  <c r="R22" i="2"/>
  <c r="H22" i="2" s="1"/>
  <c r="P26" i="1"/>
  <c r="Q26" i="1"/>
  <c r="R15" i="2"/>
  <c r="H15" i="2" s="1"/>
  <c r="R148" i="2"/>
  <c r="H148" i="2" s="1"/>
  <c r="R62" i="2"/>
  <c r="H62" i="2" s="1"/>
  <c r="R25" i="2"/>
  <c r="H25" i="2" s="1"/>
  <c r="R164" i="2"/>
  <c r="H164" i="2" s="1"/>
  <c r="R147" i="2"/>
  <c r="H147" i="2" s="1"/>
  <c r="R107" i="2"/>
  <c r="H107" i="2" s="1"/>
  <c r="R90" i="2"/>
  <c r="H90" i="2" s="1"/>
  <c r="R73" i="2"/>
  <c r="H73" i="2" s="1"/>
  <c r="R61" i="2"/>
  <c r="H61" i="2" s="1"/>
  <c r="R44" i="2"/>
  <c r="H44" i="2" s="1"/>
  <c r="R24" i="2"/>
  <c r="H24" i="2" s="1"/>
  <c r="Q168" i="2"/>
  <c r="Q108" i="2"/>
  <c r="Q91" i="2"/>
  <c r="Q79" i="2"/>
  <c r="Q45" i="2"/>
  <c r="Q33" i="2"/>
  <c r="R163" i="2"/>
  <c r="H163" i="2" s="1"/>
  <c r="R146" i="2"/>
  <c r="H146" i="2" s="1"/>
  <c r="R101" i="2"/>
  <c r="H101" i="2" s="1"/>
  <c r="R72" i="2"/>
  <c r="H72" i="2" s="1"/>
  <c r="R43" i="2"/>
  <c r="H43" i="2" s="1"/>
  <c r="R23" i="2"/>
  <c r="H23" i="2" s="1"/>
  <c r="Q17" i="2"/>
  <c r="Q15" i="2"/>
  <c r="Q14" i="2"/>
  <c r="Q16" i="2"/>
  <c r="S12" i="2" l="1"/>
  <c r="H26" i="1"/>
  <c r="H101" i="1"/>
  <c r="L25" i="1"/>
  <c r="M25" i="1"/>
  <c r="O25" i="1"/>
  <c r="L27" i="1"/>
  <c r="M27" i="1"/>
  <c r="O27" i="1"/>
  <c r="L28" i="1"/>
  <c r="M28" i="1"/>
  <c r="O28" i="1"/>
  <c r="L29" i="1"/>
  <c r="M29" i="1"/>
  <c r="O29" i="1"/>
  <c r="L30" i="1"/>
  <c r="M30" i="1"/>
  <c r="O30" i="1"/>
  <c r="L31" i="1"/>
  <c r="M31" i="1"/>
  <c r="O31" i="1"/>
  <c r="L32" i="1"/>
  <c r="M32" i="1"/>
  <c r="O32" i="1"/>
  <c r="L33" i="1"/>
  <c r="M33" i="1"/>
  <c r="O33" i="1"/>
  <c r="L34" i="1"/>
  <c r="M34" i="1"/>
  <c r="O34" i="1"/>
  <c r="L35" i="1"/>
  <c r="M35" i="1"/>
  <c r="O35" i="1"/>
  <c r="L36" i="1"/>
  <c r="M36" i="1"/>
  <c r="O36" i="1"/>
  <c r="L37" i="1"/>
  <c r="M37" i="1"/>
  <c r="O37" i="1"/>
  <c r="L38" i="1"/>
  <c r="M38" i="1"/>
  <c r="O38" i="1"/>
  <c r="L44" i="1"/>
  <c r="M44" i="1"/>
  <c r="O44" i="1"/>
  <c r="L45" i="1"/>
  <c r="M45" i="1"/>
  <c r="O45" i="1"/>
  <c r="L46" i="1"/>
  <c r="M46" i="1"/>
  <c r="O46" i="1"/>
  <c r="L47" i="1"/>
  <c r="M47" i="1"/>
  <c r="O47" i="1"/>
  <c r="L48" i="1"/>
  <c r="M48" i="1"/>
  <c r="O48" i="1"/>
  <c r="L49" i="1"/>
  <c r="M49" i="1"/>
  <c r="O49" i="1"/>
  <c r="L52" i="1"/>
  <c r="M52" i="1"/>
  <c r="O52" i="1"/>
  <c r="L53" i="1"/>
  <c r="M53" i="1"/>
  <c r="O53" i="1"/>
  <c r="L54" i="1"/>
  <c r="M54" i="1"/>
  <c r="O54" i="1"/>
  <c r="L55" i="1"/>
  <c r="M55" i="1"/>
  <c r="O55" i="1"/>
  <c r="L56" i="1"/>
  <c r="M56" i="1"/>
  <c r="O56" i="1"/>
  <c r="L57" i="1"/>
  <c r="M57" i="1"/>
  <c r="O57" i="1"/>
  <c r="L58" i="1"/>
  <c r="M58" i="1"/>
  <c r="O58" i="1"/>
  <c r="L59" i="1"/>
  <c r="M59" i="1"/>
  <c r="O59" i="1"/>
  <c r="L60" i="1"/>
  <c r="M60" i="1"/>
  <c r="O60" i="1"/>
  <c r="L61" i="1"/>
  <c r="M61" i="1"/>
  <c r="O61" i="1"/>
  <c r="L62" i="1"/>
  <c r="M62" i="1"/>
  <c r="O62" i="1"/>
  <c r="L63" i="1"/>
  <c r="M63" i="1"/>
  <c r="O63" i="1"/>
  <c r="L64" i="1"/>
  <c r="M64" i="1"/>
  <c r="O64" i="1"/>
  <c r="L65" i="1"/>
  <c r="M65" i="1"/>
  <c r="O65" i="1"/>
  <c r="L71" i="1"/>
  <c r="M71" i="1"/>
  <c r="O71" i="1"/>
  <c r="L72" i="1"/>
  <c r="M72" i="1"/>
  <c r="O72" i="1"/>
  <c r="L73" i="1"/>
  <c r="M73" i="1"/>
  <c r="O73" i="1"/>
  <c r="L74" i="1"/>
  <c r="M74" i="1"/>
  <c r="O74" i="1"/>
  <c r="L75" i="1"/>
  <c r="M75" i="1"/>
  <c r="O75" i="1"/>
  <c r="L76" i="1"/>
  <c r="M76" i="1"/>
  <c r="O76" i="1"/>
  <c r="L80" i="1"/>
  <c r="M80" i="1"/>
  <c r="O80" i="1"/>
  <c r="L81" i="1"/>
  <c r="M81" i="1"/>
  <c r="O81" i="1"/>
  <c r="L82" i="1"/>
  <c r="M82" i="1"/>
  <c r="O82" i="1"/>
  <c r="L83" i="1"/>
  <c r="M83" i="1"/>
  <c r="O83" i="1"/>
  <c r="L84" i="1"/>
  <c r="M84" i="1"/>
  <c r="O84" i="1"/>
  <c r="L85" i="1"/>
  <c r="M85" i="1"/>
  <c r="O85" i="1"/>
  <c r="L86" i="1"/>
  <c r="M86" i="1"/>
  <c r="O86" i="1"/>
  <c r="L87" i="1"/>
  <c r="M87" i="1"/>
  <c r="O87" i="1"/>
  <c r="L88" i="1"/>
  <c r="M88" i="1"/>
  <c r="O88" i="1"/>
  <c r="L89" i="1"/>
  <c r="M89" i="1"/>
  <c r="O89" i="1"/>
  <c r="L90" i="1"/>
  <c r="M90" i="1"/>
  <c r="O90" i="1"/>
  <c r="L91" i="1"/>
  <c r="M91" i="1"/>
  <c r="O91" i="1"/>
  <c r="L92" i="1"/>
  <c r="M92" i="1"/>
  <c r="O92" i="1"/>
  <c r="L93" i="1"/>
  <c r="M93" i="1"/>
  <c r="O93" i="1"/>
  <c r="L99" i="1"/>
  <c r="M99" i="1"/>
  <c r="O99" i="1"/>
  <c r="L100" i="1"/>
  <c r="M100" i="1"/>
  <c r="O100" i="1"/>
  <c r="L102" i="1"/>
  <c r="M102" i="1"/>
  <c r="O102" i="1"/>
  <c r="L103" i="1"/>
  <c r="M103" i="1"/>
  <c r="O103" i="1"/>
  <c r="L104" i="1"/>
  <c r="M104" i="1"/>
  <c r="O104" i="1"/>
  <c r="L108" i="1"/>
  <c r="M108" i="1"/>
  <c r="O108" i="1"/>
  <c r="L109" i="1"/>
  <c r="M109" i="1"/>
  <c r="O109" i="1"/>
  <c r="L110" i="1"/>
  <c r="M110" i="1"/>
  <c r="O110" i="1"/>
  <c r="L111" i="1"/>
  <c r="M111" i="1"/>
  <c r="O111" i="1"/>
  <c r="L112" i="1"/>
  <c r="M112" i="1"/>
  <c r="O112" i="1"/>
  <c r="L113" i="1"/>
  <c r="M113" i="1"/>
  <c r="O113" i="1"/>
  <c r="L114" i="1"/>
  <c r="M114" i="1"/>
  <c r="O114" i="1"/>
  <c r="L115" i="1"/>
  <c r="M115" i="1"/>
  <c r="O115" i="1"/>
  <c r="L116" i="1"/>
  <c r="M116" i="1"/>
  <c r="O116" i="1"/>
  <c r="L117" i="1"/>
  <c r="M117" i="1"/>
  <c r="O117" i="1"/>
  <c r="L118" i="1"/>
  <c r="M118" i="1"/>
  <c r="O118" i="1"/>
  <c r="L119" i="1"/>
  <c r="M119" i="1"/>
  <c r="O119" i="1"/>
  <c r="L120" i="1"/>
  <c r="M120" i="1"/>
  <c r="O120" i="1"/>
  <c r="L121" i="1"/>
  <c r="M121" i="1"/>
  <c r="O121" i="1"/>
  <c r="L127" i="1"/>
  <c r="M127" i="1"/>
  <c r="O127" i="1"/>
  <c r="L128" i="1"/>
  <c r="M128" i="1"/>
  <c r="O128" i="1"/>
  <c r="L129" i="1"/>
  <c r="M129" i="1"/>
  <c r="O129" i="1"/>
  <c r="L130" i="1"/>
  <c r="M130" i="1"/>
  <c r="O130" i="1"/>
  <c r="L131" i="1"/>
  <c r="M131" i="1"/>
  <c r="O131" i="1"/>
  <c r="L132" i="1"/>
  <c r="M132" i="1"/>
  <c r="O132" i="1"/>
  <c r="L136" i="1"/>
  <c r="M136" i="1"/>
  <c r="O136" i="1"/>
  <c r="L137" i="1"/>
  <c r="M137" i="1"/>
  <c r="O137" i="1"/>
  <c r="L138" i="1"/>
  <c r="M138" i="1"/>
  <c r="O138" i="1"/>
  <c r="L139" i="1"/>
  <c r="M139" i="1"/>
  <c r="O139" i="1"/>
  <c r="L140" i="1"/>
  <c r="M140" i="1"/>
  <c r="O140" i="1"/>
  <c r="L141" i="1"/>
  <c r="M141" i="1"/>
  <c r="O141" i="1"/>
  <c r="L142" i="1"/>
  <c r="M142" i="1"/>
  <c r="O142" i="1"/>
  <c r="L143" i="1"/>
  <c r="M143" i="1"/>
  <c r="O143" i="1"/>
  <c r="L144" i="1"/>
  <c r="M144" i="1"/>
  <c r="O144" i="1"/>
  <c r="L145" i="1"/>
  <c r="M145" i="1"/>
  <c r="O145" i="1"/>
  <c r="L146" i="1"/>
  <c r="M146" i="1"/>
  <c r="O146" i="1"/>
  <c r="L147" i="1"/>
  <c r="M147" i="1"/>
  <c r="O147" i="1"/>
  <c r="L148" i="1"/>
  <c r="M148" i="1"/>
  <c r="O148" i="1"/>
  <c r="L149" i="1"/>
  <c r="M149" i="1"/>
  <c r="O149" i="1"/>
  <c r="L155" i="1"/>
  <c r="M155" i="1"/>
  <c r="O155" i="1"/>
  <c r="L156" i="1"/>
  <c r="M156" i="1"/>
  <c r="O156" i="1"/>
  <c r="L157" i="1"/>
  <c r="M157" i="1"/>
  <c r="O157" i="1"/>
  <c r="L158" i="1"/>
  <c r="M158" i="1"/>
  <c r="O158" i="1"/>
  <c r="L159" i="1"/>
  <c r="M159" i="1"/>
  <c r="O159" i="1"/>
  <c r="L160" i="1"/>
  <c r="M160" i="1"/>
  <c r="O160" i="1"/>
  <c r="L164" i="1"/>
  <c r="M164" i="1"/>
  <c r="O164" i="1"/>
  <c r="L165" i="1"/>
  <c r="M165" i="1"/>
  <c r="O165" i="1"/>
  <c r="L166" i="1"/>
  <c r="M166" i="1"/>
  <c r="O166" i="1"/>
  <c r="L167" i="1"/>
  <c r="M167" i="1"/>
  <c r="O167" i="1"/>
  <c r="L168" i="1"/>
  <c r="M168" i="1"/>
  <c r="O168" i="1"/>
  <c r="L169" i="1"/>
  <c r="M169" i="1"/>
  <c r="O169" i="1"/>
  <c r="L170" i="1"/>
  <c r="M170" i="1"/>
  <c r="O170" i="1"/>
  <c r="L171" i="1"/>
  <c r="M171" i="1"/>
  <c r="O171" i="1"/>
  <c r="L172" i="1"/>
  <c r="M172" i="1"/>
  <c r="O172" i="1"/>
  <c r="L173" i="1"/>
  <c r="M173" i="1"/>
  <c r="O173" i="1"/>
  <c r="L174" i="1"/>
  <c r="M174" i="1"/>
  <c r="O174" i="1"/>
  <c r="L175" i="1"/>
  <c r="M175" i="1"/>
  <c r="O175" i="1"/>
  <c r="L181" i="1"/>
  <c r="M181" i="1"/>
  <c r="O181" i="1"/>
  <c r="L182" i="1"/>
  <c r="M182" i="1"/>
  <c r="O182" i="1"/>
  <c r="L183" i="1"/>
  <c r="M183" i="1"/>
  <c r="O183" i="1"/>
  <c r="L184" i="1"/>
  <c r="M184" i="1"/>
  <c r="O184" i="1"/>
  <c r="L185" i="1"/>
  <c r="M185" i="1"/>
  <c r="O185" i="1"/>
  <c r="L186" i="1"/>
  <c r="M186" i="1"/>
  <c r="O186" i="1"/>
  <c r="L187" i="1"/>
  <c r="M187" i="1"/>
  <c r="O187" i="1"/>
  <c r="L188" i="1"/>
  <c r="M188" i="1"/>
  <c r="O188" i="1"/>
  <c r="M9" i="1"/>
  <c r="N9" i="1" s="1" a="1"/>
  <c r="N9" i="1" s="1"/>
  <c r="L10" i="1" a="1"/>
  <c r="L10" i="1" s="1"/>
  <c r="N10" i="1" s="1" a="1"/>
  <c r="N10" i="1" s="1"/>
  <c r="R188" i="1" l="1"/>
  <c r="R160" i="1"/>
  <c r="R132" i="1"/>
  <c r="R104" i="1"/>
  <c r="R99" i="1"/>
  <c r="R90" i="1"/>
  <c r="R75" i="1"/>
  <c r="R71" i="1"/>
  <c r="R62" i="1"/>
  <c r="R86" i="1"/>
  <c r="R128" i="1"/>
  <c r="R115" i="1"/>
  <c r="R119" i="1"/>
  <c r="R156" i="1"/>
  <c r="R147" i="1"/>
  <c r="R143" i="1"/>
  <c r="R139" i="1"/>
  <c r="R184" i="1"/>
  <c r="R175" i="1"/>
  <c r="R171" i="1"/>
  <c r="R167" i="1"/>
  <c r="R111" i="1"/>
  <c r="R82" i="1"/>
  <c r="R58" i="1"/>
  <c r="R54" i="1"/>
  <c r="R48" i="1"/>
  <c r="R44" i="1"/>
  <c r="R35" i="1"/>
  <c r="R31" i="1"/>
  <c r="R136" i="1"/>
  <c r="R185" i="1"/>
  <c r="R164" i="1"/>
  <c r="R148" i="1"/>
  <c r="R120" i="1"/>
  <c r="R112" i="1"/>
  <c r="R100" i="1"/>
  <c r="R87" i="1"/>
  <c r="R76" i="1"/>
  <c r="R63" i="1"/>
  <c r="R45" i="1"/>
  <c r="R172" i="1"/>
  <c r="R157" i="1"/>
  <c r="R129" i="1"/>
  <c r="R116" i="1"/>
  <c r="R108" i="1"/>
  <c r="R91" i="1"/>
  <c r="R83" i="1"/>
  <c r="R72" i="1"/>
  <c r="R59" i="1"/>
  <c r="R55" i="1"/>
  <c r="R49" i="1"/>
  <c r="R36" i="1"/>
  <c r="R32" i="1"/>
  <c r="R181" i="1"/>
  <c r="R140" i="1"/>
  <c r="R168" i="1"/>
  <c r="R144" i="1"/>
  <c r="R183" i="1"/>
  <c r="R166" i="1"/>
  <c r="R155" i="1"/>
  <c r="R146" i="1"/>
  <c r="R138" i="1"/>
  <c r="R127" i="1"/>
  <c r="R114" i="1"/>
  <c r="R103" i="1"/>
  <c r="R89" i="1"/>
  <c r="R81" i="1"/>
  <c r="R65" i="1"/>
  <c r="R57" i="1"/>
  <c r="R47" i="1"/>
  <c r="R30" i="1"/>
  <c r="R187" i="1"/>
  <c r="R174" i="1"/>
  <c r="R170" i="1"/>
  <c r="R159" i="1"/>
  <c r="R142" i="1"/>
  <c r="R131" i="1"/>
  <c r="R118" i="1"/>
  <c r="R110" i="1"/>
  <c r="R93" i="1"/>
  <c r="R85" i="1"/>
  <c r="R74" i="1"/>
  <c r="R61" i="1"/>
  <c r="R53" i="1"/>
  <c r="R38" i="1"/>
  <c r="R34" i="1"/>
  <c r="R186" i="1"/>
  <c r="R182" i="1"/>
  <c r="R173" i="1"/>
  <c r="R169" i="1"/>
  <c r="R165" i="1"/>
  <c r="R158" i="1"/>
  <c r="R149" i="1"/>
  <c r="R145" i="1"/>
  <c r="R141" i="1"/>
  <c r="R137" i="1"/>
  <c r="R130" i="1"/>
  <c r="R121" i="1"/>
  <c r="R117" i="1"/>
  <c r="R113" i="1"/>
  <c r="R109" i="1"/>
  <c r="R102" i="1"/>
  <c r="R92" i="1"/>
  <c r="R88" i="1"/>
  <c r="R84" i="1"/>
  <c r="R80" i="1"/>
  <c r="R73" i="1"/>
  <c r="R64" i="1"/>
  <c r="R60" i="1"/>
  <c r="R56" i="1"/>
  <c r="R52" i="1"/>
  <c r="R46" i="1"/>
  <c r="R37" i="1"/>
  <c r="R33" i="1"/>
  <c r="R29" i="1"/>
  <c r="R27" i="1"/>
  <c r="R25" i="1"/>
  <c r="R28" i="1"/>
  <c r="B5" i="1"/>
  <c r="G144" i="2"/>
  <c r="G116" i="2"/>
  <c r="G88" i="2"/>
  <c r="G60" i="2"/>
  <c r="G13" i="2"/>
  <c r="G32" i="2"/>
  <c r="B12" i="2"/>
  <c r="B143" i="2"/>
  <c r="B115" i="2"/>
  <c r="B87" i="2"/>
  <c r="B59" i="2"/>
  <c r="B31" i="2"/>
  <c r="B78" i="1"/>
  <c r="B106" i="1"/>
  <c r="B134" i="1"/>
  <c r="B162" i="1"/>
  <c r="B22" i="1"/>
  <c r="B50" i="1"/>
  <c r="G135" i="1"/>
  <c r="G107" i="1"/>
  <c r="G79" i="1"/>
  <c r="G51" i="1"/>
  <c r="G24" i="1"/>
  <c r="G163" i="1"/>
  <c r="G11" i="1"/>
  <c r="F163" i="1" a="1"/>
  <c r="F163" i="1" s="1"/>
  <c r="F107" i="1" a="1"/>
  <c r="F107" i="1" s="1"/>
  <c r="F79" i="1" a="1"/>
  <c r="F79" i="1" s="1"/>
  <c r="F135" i="1" a="1"/>
  <c r="F135" i="1" s="1"/>
  <c r="F51" i="1" a="1"/>
  <c r="F51" i="1" s="1"/>
  <c r="F24" i="1" a="1"/>
  <c r="F24" i="1" s="1"/>
  <c r="P62" i="1"/>
  <c r="P112" i="1"/>
  <c r="P169" i="1"/>
  <c r="P186" i="1"/>
  <c r="P36" i="1"/>
  <c r="P172" i="1"/>
  <c r="P121" i="1"/>
  <c r="P99" i="1"/>
  <c r="P61" i="1"/>
  <c r="P52" i="1"/>
  <c r="P109" i="1"/>
  <c r="Q28" i="1"/>
  <c r="P187" i="1"/>
  <c r="P127" i="1"/>
  <c r="P156" i="1"/>
  <c r="P129" i="1"/>
  <c r="P64" i="1"/>
  <c r="Q72" i="1"/>
  <c r="Q58" i="1"/>
  <c r="Q44" i="1"/>
  <c r="Q30" i="1"/>
  <c r="P188" i="1"/>
  <c r="P185" i="1"/>
  <c r="P182" i="1"/>
  <c r="P174" i="1"/>
  <c r="P171" i="1"/>
  <c r="P168" i="1"/>
  <c r="P165" i="1"/>
  <c r="P158" i="1"/>
  <c r="P155" i="1"/>
  <c r="P147" i="1"/>
  <c r="P144" i="1"/>
  <c r="P141" i="1"/>
  <c r="P138" i="1"/>
  <c r="P131" i="1"/>
  <c r="P128" i="1"/>
  <c r="P120" i="1"/>
  <c r="P117" i="1"/>
  <c r="P114" i="1"/>
  <c r="P111" i="1"/>
  <c r="P108" i="1"/>
  <c r="P102" i="1"/>
  <c r="P93" i="1"/>
  <c r="P90" i="1"/>
  <c r="P87" i="1"/>
  <c r="P84" i="1"/>
  <c r="P81" i="1"/>
  <c r="P74" i="1"/>
  <c r="P71" i="1"/>
  <c r="P63" i="1"/>
  <c r="P60" i="1"/>
  <c r="P57" i="1"/>
  <c r="P54" i="1"/>
  <c r="P49" i="1"/>
  <c r="P46" i="1"/>
  <c r="P38" i="1"/>
  <c r="P35" i="1"/>
  <c r="P32" i="1"/>
  <c r="P159" i="1"/>
  <c r="P139" i="1"/>
  <c r="P91" i="1"/>
  <c r="P33" i="1"/>
  <c r="P142" i="1"/>
  <c r="P82" i="1"/>
  <c r="Q186" i="1"/>
  <c r="Q183" i="1"/>
  <c r="Q175" i="1"/>
  <c r="Q172" i="1"/>
  <c r="Q169" i="1"/>
  <c r="Q166" i="1"/>
  <c r="Q159" i="1"/>
  <c r="Q156" i="1"/>
  <c r="Q148" i="1"/>
  <c r="Q145" i="1"/>
  <c r="Q142" i="1"/>
  <c r="Q139" i="1"/>
  <c r="Q136" i="1"/>
  <c r="Q132" i="1"/>
  <c r="Q129" i="1"/>
  <c r="Q121" i="1"/>
  <c r="Q118" i="1"/>
  <c r="Q115" i="1"/>
  <c r="Q112" i="1"/>
  <c r="Q109" i="1"/>
  <c r="Q103" i="1"/>
  <c r="Q99" i="1"/>
  <c r="Q91" i="1"/>
  <c r="Q88" i="1"/>
  <c r="Q85" i="1"/>
  <c r="Q82" i="1"/>
  <c r="Q75" i="1"/>
  <c r="Q64" i="1"/>
  <c r="Q61" i="1"/>
  <c r="Q55" i="1"/>
  <c r="Q52" i="1"/>
  <c r="Q47" i="1"/>
  <c r="Q36" i="1"/>
  <c r="Q33" i="1"/>
  <c r="P170" i="1"/>
  <c r="P157" i="1"/>
  <c r="P140" i="1"/>
  <c r="P92" i="1"/>
  <c r="P80" i="1"/>
  <c r="P34" i="1"/>
  <c r="P110" i="1"/>
  <c r="Q185" i="1"/>
  <c r="Q158" i="1"/>
  <c r="Q131" i="1"/>
  <c r="Q108" i="1"/>
  <c r="Q84" i="1"/>
  <c r="Q60" i="1"/>
  <c r="Q38" i="1"/>
  <c r="P73" i="1"/>
  <c r="P45" i="1"/>
  <c r="P167" i="1"/>
  <c r="P149" i="1"/>
  <c r="P137" i="1"/>
  <c r="P119" i="1"/>
  <c r="P89" i="1"/>
  <c r="P59" i="1"/>
  <c r="P37" i="1"/>
  <c r="Q181" i="1"/>
  <c r="Q167" i="1"/>
  <c r="Q160" i="1"/>
  <c r="Q149" i="1"/>
  <c r="Q146" i="1"/>
  <c r="Q143" i="1"/>
  <c r="Q137" i="1"/>
  <c r="Q130" i="1"/>
  <c r="Q127" i="1"/>
  <c r="Q119" i="1"/>
  <c r="Q116" i="1"/>
  <c r="Q113" i="1"/>
  <c r="Q110" i="1"/>
  <c r="Q104" i="1"/>
  <c r="Q100" i="1"/>
  <c r="Q92" i="1"/>
  <c r="Q89" i="1"/>
  <c r="Q86" i="1"/>
  <c r="Q83" i="1"/>
  <c r="Q80" i="1"/>
  <c r="Q76" i="1"/>
  <c r="Q73" i="1"/>
  <c r="Q65" i="1"/>
  <c r="Q62" i="1"/>
  <c r="Q59" i="1"/>
  <c r="Q56" i="1"/>
  <c r="Q53" i="1"/>
  <c r="Q48" i="1"/>
  <c r="Q45" i="1"/>
  <c r="Q37" i="1"/>
  <c r="Q34" i="1"/>
  <c r="Q31" i="1"/>
  <c r="Q182" i="1"/>
  <c r="Q174" i="1"/>
  <c r="Q168" i="1"/>
  <c r="Q155" i="1"/>
  <c r="Q147" i="1"/>
  <c r="Q128" i="1"/>
  <c r="Q111" i="1"/>
  <c r="Q90" i="1"/>
  <c r="Q81" i="1"/>
  <c r="Q71" i="1"/>
  <c r="Q54" i="1"/>
  <c r="Q46" i="1"/>
  <c r="Q32" i="1"/>
  <c r="Q25" i="1"/>
  <c r="P86" i="1"/>
  <c r="P184" i="1"/>
  <c r="P181" i="1"/>
  <c r="P164" i="1"/>
  <c r="P160" i="1"/>
  <c r="P146" i="1"/>
  <c r="P130" i="1"/>
  <c r="P116" i="1"/>
  <c r="P113" i="1"/>
  <c r="P100" i="1"/>
  <c r="P83" i="1"/>
  <c r="P76" i="1"/>
  <c r="P65" i="1"/>
  <c r="P53" i="1"/>
  <c r="P48" i="1"/>
  <c r="P31" i="1"/>
  <c r="Q187" i="1"/>
  <c r="Q184" i="1"/>
  <c r="Q173" i="1"/>
  <c r="Q170" i="1"/>
  <c r="Q164" i="1"/>
  <c r="Q157" i="1"/>
  <c r="Q140" i="1"/>
  <c r="P183" i="1"/>
  <c r="P175" i="1"/>
  <c r="P166" i="1"/>
  <c r="P148" i="1"/>
  <c r="P145" i="1"/>
  <c r="P136" i="1"/>
  <c r="P132" i="1"/>
  <c r="P118" i="1"/>
  <c r="P115" i="1"/>
  <c r="P103" i="1"/>
  <c r="P88" i="1"/>
  <c r="P85" i="1"/>
  <c r="P75" i="1"/>
  <c r="P72" i="1"/>
  <c r="P58" i="1"/>
  <c r="P55" i="1"/>
  <c r="P47" i="1"/>
  <c r="P44" i="1"/>
  <c r="P30" i="1"/>
  <c r="Q171" i="1"/>
  <c r="Q144" i="1"/>
  <c r="Q120" i="1"/>
  <c r="Q102" i="1"/>
  <c r="P173" i="1"/>
  <c r="P143" i="1"/>
  <c r="Q188" i="1"/>
  <c r="Q138" i="1"/>
  <c r="Q114" i="1"/>
  <c r="Q87" i="1"/>
  <c r="Q63" i="1"/>
  <c r="Q49" i="1"/>
  <c r="Q165" i="1"/>
  <c r="Q141" i="1"/>
  <c r="Q117" i="1"/>
  <c r="Q93" i="1"/>
  <c r="Q74" i="1"/>
  <c r="Q57" i="1"/>
  <c r="Q35" i="1"/>
  <c r="P104" i="1"/>
  <c r="P56" i="1"/>
  <c r="P29" i="1"/>
  <c r="Q29" i="1"/>
  <c r="Q27" i="1"/>
  <c r="P27" i="1"/>
  <c r="P28" i="1"/>
  <c r="P25" i="1"/>
  <c r="O10" i="1" a="1"/>
  <c r="O10" i="1" s="1"/>
  <c r="R23" i="1" l="1"/>
  <c r="B20" i="1" s="1"/>
  <c r="Q23" i="1"/>
  <c r="Q21" i="1" s="1"/>
  <c r="C14" i="1" s="1"/>
  <c r="G10" i="2"/>
  <c r="G13" i="1" s="1"/>
  <c r="H29" i="1"/>
  <c r="H28" i="1"/>
  <c r="H27" i="1"/>
  <c r="H25" i="1"/>
  <c r="F116" i="2"/>
  <c r="F88" i="2"/>
  <c r="F60" i="2"/>
  <c r="F32" i="2"/>
  <c r="F13" i="2"/>
  <c r="F144" i="2"/>
  <c r="H92" i="1"/>
  <c r="H141" i="1"/>
  <c r="H53" i="1"/>
  <c r="H100" i="1"/>
  <c r="H146" i="1"/>
  <c r="H64" i="1"/>
  <c r="H115" i="1"/>
  <c r="H72" i="1"/>
  <c r="H165" i="1"/>
  <c r="H102" i="1"/>
  <c r="H147" i="1"/>
  <c r="H56" i="1"/>
  <c r="H104" i="1"/>
  <c r="H149" i="1"/>
  <c r="H75" i="1"/>
  <c r="H118" i="1"/>
  <c r="H166" i="1"/>
  <c r="H35" i="1"/>
  <c r="H184" i="1"/>
  <c r="H81" i="1"/>
  <c r="H34" i="1"/>
  <c r="H127" i="1"/>
  <c r="H36" i="1"/>
  <c r="H99" i="1"/>
  <c r="H57" i="1"/>
  <c r="H187" i="1"/>
  <c r="H90" i="1"/>
  <c r="H37" i="1"/>
  <c r="H130" i="1"/>
  <c r="H47" i="1"/>
  <c r="H103" i="1"/>
  <c r="H74" i="1"/>
  <c r="H45" i="1"/>
  <c r="H86" i="1"/>
  <c r="H185" i="1"/>
  <c r="H52" i="1"/>
  <c r="H93" i="1"/>
  <c r="H111" i="1"/>
  <c r="H48" i="1"/>
  <c r="H137" i="1"/>
  <c r="H55" i="1"/>
  <c r="H109" i="1"/>
  <c r="H156" i="1"/>
  <c r="H117" i="1"/>
  <c r="H128" i="1"/>
  <c r="H61" i="1"/>
  <c r="H159" i="1"/>
  <c r="H58" i="1"/>
  <c r="H49" i="1"/>
  <c r="H140" i="1"/>
  <c r="H155" i="1"/>
  <c r="H59" i="1"/>
  <c r="H160" i="1"/>
  <c r="H121" i="1"/>
  <c r="H169" i="1"/>
  <c r="H63" i="1"/>
  <c r="H144" i="1"/>
  <c r="H32" i="1"/>
  <c r="H62" i="1"/>
  <c r="H110" i="1"/>
  <c r="H38" i="1"/>
  <c r="H129" i="1"/>
  <c r="H172" i="1"/>
  <c r="H171" i="1"/>
  <c r="H164" i="1"/>
  <c r="H46" i="1"/>
  <c r="H174" i="1"/>
  <c r="H113" i="1"/>
  <c r="H181" i="1"/>
  <c r="H60" i="1"/>
  <c r="H85" i="1"/>
  <c r="H132" i="1"/>
  <c r="H175" i="1"/>
  <c r="H114" i="1"/>
  <c r="H170" i="1"/>
  <c r="H54" i="1"/>
  <c r="H182" i="1"/>
  <c r="H73" i="1"/>
  <c r="H116" i="1"/>
  <c r="H84" i="1"/>
  <c r="H88" i="1"/>
  <c r="H136" i="1"/>
  <c r="H183" i="1"/>
  <c r="H80" i="1"/>
  <c r="H131" i="1"/>
  <c r="H142" i="1"/>
  <c r="H188" i="1"/>
  <c r="H83" i="1"/>
  <c r="H158" i="1"/>
  <c r="H145" i="1"/>
  <c r="H30" i="1"/>
  <c r="H148" i="1"/>
  <c r="H44" i="1"/>
  <c r="H89" i="1"/>
  <c r="H143" i="1"/>
  <c r="H112" i="1"/>
  <c r="H120" i="1"/>
  <c r="H157" i="1"/>
  <c r="H168" i="1"/>
  <c r="H167" i="1"/>
  <c r="H82" i="1"/>
  <c r="H87" i="1"/>
  <c r="H65" i="1"/>
  <c r="H138" i="1"/>
  <c r="H173" i="1"/>
  <c r="H71" i="1"/>
  <c r="H31" i="1"/>
  <c r="H76" i="1"/>
  <c r="H119" i="1"/>
  <c r="H108" i="1"/>
  <c r="H33" i="1"/>
  <c r="H91" i="1"/>
  <c r="H139" i="1"/>
  <c r="H186" i="1"/>
  <c r="R12" i="2"/>
  <c r="R10" i="2" l="1"/>
  <c r="F10" i="2"/>
  <c r="H10" i="2" s="1"/>
  <c r="C15" i="1" l="1"/>
  <c r="D11" i="2"/>
  <c r="F13" i="1"/>
  <c r="H13" i="1" l="1"/>
  <c r="I13" i="1" s="1"/>
  <c r="I49" i="1" l="1"/>
  <c r="I125" i="1"/>
  <c r="I122" i="1"/>
  <c r="I123" i="1"/>
  <c r="I98" i="1"/>
  <c r="I96" i="1"/>
  <c r="I153" i="1"/>
  <c r="I70" i="1"/>
  <c r="I126" i="1"/>
  <c r="I67" i="1"/>
  <c r="I180" i="1"/>
  <c r="I152" i="1"/>
  <c r="I68" i="1"/>
  <c r="I95" i="1"/>
  <c r="I177" i="1"/>
  <c r="I124" i="1"/>
  <c r="I176" i="1"/>
  <c r="I151" i="1"/>
  <c r="I150" i="1"/>
  <c r="I179" i="1"/>
  <c r="I178" i="1"/>
  <c r="I154" i="1"/>
  <c r="I66" i="1"/>
  <c r="I97" i="1"/>
  <c r="I94" i="1"/>
  <c r="I101" i="1"/>
  <c r="I188" i="1"/>
  <c r="I137" i="1"/>
  <c r="I71" i="1"/>
  <c r="I187" i="1"/>
  <c r="I136" i="1"/>
  <c r="I65" i="1"/>
  <c r="I86" i="1"/>
  <c r="I72" i="1"/>
  <c r="I185" i="1"/>
  <c r="I121" i="1"/>
  <c r="I59" i="1"/>
  <c r="I183" i="1"/>
  <c r="I117" i="1"/>
  <c r="I116" i="1"/>
  <c r="I115" i="1"/>
  <c r="I155" i="1"/>
  <c r="I112" i="1"/>
  <c r="I144" i="1"/>
  <c r="I184" i="1"/>
  <c r="I120" i="1"/>
  <c r="I58" i="1"/>
  <c r="I119" i="1"/>
  <c r="I56" i="1"/>
  <c r="I172" i="1"/>
  <c r="I55" i="1"/>
  <c r="I169" i="1"/>
  <c r="I53" i="1"/>
  <c r="I156" i="1"/>
  <c r="I145" i="1"/>
  <c r="I81" i="1"/>
  <c r="I143" i="1"/>
  <c r="I157" i="1"/>
  <c r="I128" i="1"/>
  <c r="I57" i="1"/>
  <c r="I165" i="1"/>
  <c r="I139" i="1"/>
  <c r="I129" i="1"/>
  <c r="I138" i="1"/>
  <c r="I92" i="1"/>
  <c r="I174" i="1"/>
  <c r="I182" i="1"/>
  <c r="I149" i="1"/>
  <c r="I148" i="1"/>
  <c r="I76" i="1"/>
  <c r="I103" i="1"/>
  <c r="I164" i="1"/>
  <c r="I131" i="1"/>
  <c r="I84" i="1"/>
  <c r="I80" i="1"/>
  <c r="I83" i="1"/>
  <c r="I160" i="1"/>
  <c r="I93" i="1"/>
  <c r="I113" i="1"/>
  <c r="I132" i="1"/>
  <c r="I90" i="1"/>
  <c r="I166" i="1"/>
  <c r="I62" i="1"/>
  <c r="I63" i="1"/>
  <c r="I110" i="1"/>
  <c r="I142" i="1"/>
  <c r="I146" i="1"/>
  <c r="I159" i="1"/>
  <c r="I74" i="1"/>
  <c r="I52" i="1"/>
  <c r="I175" i="1"/>
  <c r="I61" i="1"/>
  <c r="I91" i="1"/>
  <c r="I99" i="1"/>
  <c r="I104" i="1"/>
  <c r="I167" i="1"/>
  <c r="I127" i="1"/>
  <c r="I118" i="1"/>
  <c r="I85" i="1"/>
  <c r="I186" i="1"/>
  <c r="I100" i="1"/>
  <c r="I102" i="1"/>
  <c r="I170" i="1"/>
  <c r="I147" i="1"/>
  <c r="I73" i="1"/>
  <c r="I75" i="1"/>
  <c r="I173" i="1"/>
  <c r="I114" i="1"/>
  <c r="I60" i="1"/>
  <c r="I109" i="1"/>
  <c r="I108" i="1"/>
  <c r="I181" i="1"/>
  <c r="I141" i="1"/>
  <c r="I88" i="1"/>
  <c r="I64" i="1"/>
  <c r="I47" i="1"/>
  <c r="I48" i="1"/>
  <c r="I45" i="1"/>
  <c r="I46" i="1"/>
  <c r="I43" i="1"/>
  <c r="I44" i="1"/>
  <c r="I41" i="1"/>
  <c r="I42" i="1"/>
  <c r="I168" i="1"/>
  <c r="I40" i="1"/>
  <c r="I130" i="1"/>
  <c r="I158" i="1"/>
  <c r="I82" i="1"/>
  <c r="I87" i="1"/>
  <c r="I171" i="1"/>
  <c r="I54" i="1"/>
  <c r="I111" i="1"/>
  <c r="I140" i="1"/>
  <c r="I69" i="1"/>
  <c r="I89" i="1"/>
  <c r="I38" i="1"/>
  <c r="I39" i="1"/>
  <c r="I36" i="1"/>
  <c r="I37" i="1"/>
  <c r="I34" i="1"/>
  <c r="I35" i="1"/>
  <c r="I32" i="1"/>
  <c r="I33" i="1"/>
  <c r="I30" i="1"/>
  <c r="I31" i="1"/>
  <c r="I28" i="1"/>
  <c r="I29" i="1"/>
  <c r="I26" i="1"/>
  <c r="I27" i="1"/>
  <c r="I25" i="1"/>
  <c r="L15" i="1" l="1"/>
  <c r="F14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cellMetadata count="1">
    <bk>
      <rc t="1" v="0"/>
    </bk>
  </cellMetadata>
  <valueMetadata count="4">
    <bk>
      <rc t="2" v="0"/>
    </bk>
    <bk>
      <rc t="2" v="1"/>
    </bk>
    <bk>
      <rc t="2" v="2"/>
    </bk>
    <bk>
      <rc t="2" v="3"/>
    </bk>
  </valueMetadata>
</metadata>
</file>

<file path=xl/sharedStrings.xml><?xml version="1.0" encoding="utf-8"?>
<sst xmlns="http://schemas.openxmlformats.org/spreadsheetml/2006/main" count="110" uniqueCount="61">
  <si>
    <t>Grade Span</t>
  </si>
  <si>
    <t>Enrollment</t>
  </si>
  <si>
    <t>Title l School Name</t>
  </si>
  <si>
    <t>Elementary</t>
  </si>
  <si>
    <t>Base Salary-to-Student Ratios</t>
  </si>
  <si>
    <t>90% of Average</t>
  </si>
  <si>
    <t>PSU Number:</t>
  </si>
  <si>
    <t>Non-Title l School Name</t>
  </si>
  <si>
    <t>Classroom Teachers Only</t>
  </si>
  <si>
    <t>All Instructional Staff</t>
  </si>
  <si>
    <t>Large (450 or more)</t>
  </si>
  <si>
    <t>Small (100 to 449)</t>
  </si>
  <si>
    <t>Middle</t>
  </si>
  <si>
    <t>High</t>
  </si>
  <si>
    <t>School Type:</t>
  </si>
  <si>
    <t>Size (Enrollment):</t>
  </si>
  <si>
    <t>Staff Type:</t>
  </si>
  <si>
    <t xml:space="preserve">Comparability Reporting for 2025-26 Title I Schools with Enrollment of at Least 100 </t>
  </si>
  <si>
    <t>Enrollment
(100 to 449)</t>
  </si>
  <si>
    <t>Enrollment
(100 or above)</t>
  </si>
  <si>
    <t>condition</t>
  </si>
  <si>
    <t>All (100 or more)</t>
  </si>
  <si>
    <t>Enrollment
(450 or more)</t>
  </si>
  <si>
    <t>Total
Enrollment</t>
  </si>
  <si>
    <t>Salary-to-Student
Ratio (Average)</t>
  </si>
  <si>
    <t>Comparable?</t>
  </si>
  <si>
    <t xml:space="preserve"> PSU name:</t>
  </si>
  <si>
    <t>(Enter any non-Title I schools that fit this profile in the next tab.)</t>
  </si>
  <si>
    <t xml:space="preserve"> Salary-to-
Student Ratio</t>
  </si>
  <si>
    <t>Total Non-Title I Enrollment</t>
  </si>
  <si>
    <t>Total Non-Title I Base Salary</t>
  </si>
  <si>
    <t>Non-Title I Salary-to-Student Ratio (Ave)</t>
  </si>
  <si>
    <t>school name entered?</t>
  </si>
  <si>
    <t>Grade span entered?</t>
  </si>
  <si>
    <t>Enr entered?</t>
  </si>
  <si>
    <t>Salary entered?</t>
  </si>
  <si>
    <t>any data at all entered?</t>
  </si>
  <si>
    <t>Is this a completed row</t>
  </si>
  <si>
    <t>number of NO results from "Comparable" column</t>
  </si>
  <si>
    <t># of completed rows:</t>
  </si>
  <si>
    <t>Is this a completed row?</t>
  </si>
  <si>
    <t>Comparability Reporting for 2025-26 Title I Schools with Enrollment of at least 100</t>
  </si>
  <si>
    <t>Profle for Comparison (from previous tab)</t>
  </si>
  <si>
    <t>Summary of Non-Title I School Information Entered Below</t>
  </si>
  <si>
    <t>All of the Title I schools listed in this profile meet the comparability criteria.</t>
  </si>
  <si>
    <t>Results for this Profile (incluing Title I and any non-Title I Schools)</t>
  </si>
  <si>
    <t>Small</t>
  </si>
  <si>
    <t>Large</t>
  </si>
  <si>
    <t>Large and Small</t>
  </si>
  <si>
    <t>[size?]</t>
  </si>
  <si>
    <t>Non-Title I Schools Logged Below:</t>
  </si>
  <si>
    <t xml:space="preserve">SUPERINTENDENT NAME </t>
  </si>
  <si>
    <t>SUPERINTENDENT SIGNATURE AND DATE</t>
  </si>
  <si>
    <t>Non-Title I Schools:</t>
  </si>
  <si>
    <t>Title I Schools:</t>
  </si>
  <si>
    <t>Profile for Comparison</t>
  </si>
  <si>
    <t xml:space="preserve"> data entry inconsistent or incomplete</t>
  </si>
  <si>
    <r>
      <t xml:space="preserve">Recommendation: Run this template with the MICROSOFT EXCEL </t>
    </r>
    <r>
      <rPr>
        <b/>
        <sz val="11"/>
        <color rgb="FFFF0000"/>
        <rFont val="Aptos Narrow"/>
        <family val="2"/>
        <scheme val="minor"/>
      </rPr>
      <t>DESKTOP</t>
    </r>
    <r>
      <rPr>
        <sz val="11"/>
        <color rgb="FFFF0000"/>
        <rFont val="Aptos Narrow"/>
        <family val="2"/>
        <scheme val="minor"/>
      </rPr>
      <t xml:space="preserve"> APPLICATION. 
Google Sheets, Apple Numbers and the browser-based version of Excel may not function as well.</t>
    </r>
  </si>
  <si>
    <t>One or more of the Title I schools listed below do not currently meet the comparability requirements. The PSU will work with the North Carolina Department of Public Instruction to create a plan of action to resolve the issue and meet all requirements regarding comparability.</t>
  </si>
  <si>
    <t>Four Tips for using Templates Built with MS Excel</t>
  </si>
  <si>
    <t>rev 9.25.25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</si>
</sst>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b/>
      <sz val="11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rgb="FF7030A0"/>
      <name val="Aptos Narrow"/>
      <family val="2"/>
      <scheme val="minor"/>
    </font>
    <font>
      <sz val="11"/>
      <color rgb="FF7030A0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2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theme="9" tint="0.39994506668294322"/>
      </bottom>
      <diagonal/>
    </border>
    <border>
      <left/>
      <right/>
      <top style="medium">
        <color indexed="64"/>
      </top>
      <bottom style="hair">
        <color theme="9" tint="0.39994506668294322"/>
      </bottom>
      <diagonal/>
    </border>
    <border>
      <left/>
      <right style="medium">
        <color indexed="64"/>
      </right>
      <top style="medium">
        <color indexed="64"/>
      </top>
      <bottom style="hair">
        <color theme="9" tint="0.39994506668294322"/>
      </bottom>
      <diagonal/>
    </border>
    <border>
      <left style="medium">
        <color indexed="64"/>
      </left>
      <right/>
      <top style="hair">
        <color theme="9" tint="0.39994506668294322"/>
      </top>
      <bottom style="hair">
        <color theme="9" tint="0.39994506668294322"/>
      </bottom>
      <diagonal/>
    </border>
    <border>
      <left/>
      <right/>
      <top style="hair">
        <color theme="9" tint="0.39994506668294322"/>
      </top>
      <bottom style="hair">
        <color theme="9" tint="0.39994506668294322"/>
      </bottom>
      <diagonal/>
    </border>
    <border>
      <left/>
      <right style="medium">
        <color indexed="64"/>
      </right>
      <top style="hair">
        <color theme="9" tint="0.39994506668294322"/>
      </top>
      <bottom style="hair">
        <color theme="9" tint="0.39994506668294322"/>
      </bottom>
      <diagonal/>
    </border>
    <border>
      <left style="medium">
        <color indexed="64"/>
      </left>
      <right/>
      <top style="hair">
        <color theme="9" tint="0.39994506668294322"/>
      </top>
      <bottom style="medium">
        <color indexed="64"/>
      </bottom>
      <diagonal/>
    </border>
    <border>
      <left/>
      <right/>
      <top style="hair">
        <color theme="9" tint="0.39994506668294322"/>
      </top>
      <bottom style="medium">
        <color indexed="64"/>
      </bottom>
      <diagonal/>
    </border>
    <border>
      <left/>
      <right style="medium">
        <color indexed="64"/>
      </right>
      <top style="hair">
        <color theme="9" tint="0.39994506668294322"/>
      </top>
      <bottom style="medium">
        <color indexed="64"/>
      </bottom>
      <diagonal/>
    </border>
    <border>
      <left style="medium">
        <color indexed="64"/>
      </left>
      <right/>
      <top style="hair">
        <color theme="9" tint="0.39994506668294322"/>
      </top>
      <bottom/>
      <diagonal/>
    </border>
    <border>
      <left/>
      <right/>
      <top style="hair">
        <color theme="9" tint="0.39994506668294322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theme="9" tint="0.39994506668294322"/>
      </bottom>
      <diagonal/>
    </border>
    <border>
      <left style="thin">
        <color indexed="64"/>
      </left>
      <right style="thin">
        <color indexed="64"/>
      </right>
      <top style="hair">
        <color theme="9" tint="0.39994506668294322"/>
      </top>
      <bottom style="hair">
        <color theme="9" tint="0.39994506668294322"/>
      </bottom>
      <diagonal/>
    </border>
    <border>
      <left style="thin">
        <color indexed="64"/>
      </left>
      <right style="thin">
        <color indexed="64"/>
      </right>
      <top style="hair">
        <color theme="9" tint="0.39994506668294322"/>
      </top>
      <bottom style="medium">
        <color indexed="64"/>
      </bottom>
      <diagonal/>
    </border>
    <border>
      <left style="thin">
        <color indexed="64"/>
      </left>
      <right/>
      <top style="hair">
        <color theme="9" tint="0.39994506668294322"/>
      </top>
      <bottom style="medium">
        <color indexed="64"/>
      </bottom>
      <diagonal/>
    </border>
    <border>
      <left/>
      <right style="thin">
        <color indexed="64"/>
      </right>
      <top style="hair">
        <color theme="9" tint="0.3999450666829432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9" tint="0.39994506668294322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0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3" fontId="0" fillId="0" borderId="6" xfId="0" applyNumberFormat="1" applyBorder="1" applyAlignment="1">
      <alignment horizontal="center" vertical="center"/>
    </xf>
    <xf numFmtId="4" fontId="3" fillId="0" borderId="8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6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2" xfId="0" applyBorder="1" applyAlignment="1">
      <alignment horizontal="right" vertical="center"/>
    </xf>
    <xf numFmtId="49" fontId="5" fillId="0" borderId="0" xfId="0" applyNumberFormat="1" applyFont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2" fillId="4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 indent="3"/>
    </xf>
    <xf numFmtId="0" fontId="0" fillId="0" borderId="1" xfId="0" applyBorder="1" applyAlignment="1">
      <alignment horizontal="right" vertical="center"/>
    </xf>
    <xf numFmtId="0" fontId="0" fillId="4" borderId="0" xfId="0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0" fillId="5" borderId="0" xfId="0" applyFill="1"/>
    <xf numFmtId="0" fontId="0" fillId="5" borderId="8" xfId="0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4" fillId="0" borderId="0" xfId="0" applyFont="1" applyAlignment="1">
      <alignment horizontal="center"/>
    </xf>
    <xf numFmtId="0" fontId="0" fillId="0" borderId="26" xfId="0" applyBorder="1" applyAlignment="1" applyProtection="1">
      <alignment horizontal="center" vertical="center"/>
      <protection locked="0"/>
    </xf>
    <xf numFmtId="4" fontId="0" fillId="0" borderId="26" xfId="1" applyNumberFormat="1" applyFont="1" applyBorder="1" applyAlignment="1" applyProtection="1">
      <alignment horizontal="center" vertical="center"/>
      <protection locked="0"/>
    </xf>
    <xf numFmtId="0" fontId="0" fillId="4" borderId="26" xfId="0" applyFill="1" applyBorder="1" applyAlignment="1" applyProtection="1">
      <alignment horizontal="center" vertical="center"/>
      <protection locked="0"/>
    </xf>
    <xf numFmtId="4" fontId="0" fillId="4" borderId="27" xfId="1" applyNumberFormat="1" applyFont="1" applyFill="1" applyBorder="1" applyAlignment="1" applyProtection="1">
      <alignment horizontal="center"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4" fontId="0" fillId="0" borderId="26" xfId="1" applyNumberFormat="1" applyFont="1" applyFill="1" applyBorder="1" applyAlignment="1" applyProtection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25" xfId="0" applyBorder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left" vertical="center"/>
      <protection locked="0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4" fontId="1" fillId="0" borderId="7" xfId="1" applyNumberFormat="1" applyFont="1" applyFill="1" applyBorder="1" applyAlignment="1">
      <alignment horizontal="center" vertical="center"/>
    </xf>
    <xf numFmtId="2" fontId="1" fillId="0" borderId="7" xfId="1" applyNumberFormat="1" applyFont="1" applyFill="1" applyBorder="1" applyAlignment="1">
      <alignment horizontal="center" vertical="center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32" xfId="0" applyBorder="1" applyAlignment="1">
      <alignment horizontal="center" vertical="center"/>
    </xf>
    <xf numFmtId="0" fontId="0" fillId="0" borderId="35" xfId="0" applyBorder="1" applyAlignment="1" applyProtection="1">
      <alignment horizontal="center" vertical="center"/>
      <protection locked="0"/>
    </xf>
    <xf numFmtId="0" fontId="2" fillId="0" borderId="0" xfId="0" applyFont="1"/>
    <xf numFmtId="0" fontId="5" fillId="0" borderId="0" xfId="0" applyFont="1"/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4" xfId="0" applyBorder="1"/>
    <xf numFmtId="0" fontId="4" fillId="0" borderId="0" xfId="0" applyFont="1"/>
    <xf numFmtId="0" fontId="0" fillId="0" borderId="0" xfId="0" applyAlignment="1">
      <alignment horizontal="center" vertical="top"/>
    </xf>
    <xf numFmtId="0" fontId="4" fillId="0" borderId="7" xfId="0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2" fontId="9" fillId="0" borderId="5" xfId="1" applyNumberFormat="1" applyFont="1" applyFill="1" applyBorder="1" applyAlignment="1">
      <alignment horizontal="right" vertical="center"/>
    </xf>
    <xf numFmtId="2" fontId="8" fillId="0" borderId="8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0" fillId="6" borderId="21" xfId="0" applyFill="1" applyBorder="1" applyAlignment="1">
      <alignment horizontal="center" vertical="center"/>
    </xf>
    <xf numFmtId="0" fontId="0" fillId="6" borderId="24" xfId="0" applyFill="1" applyBorder="1" applyAlignment="1">
      <alignment horizontal="center" vertical="center"/>
    </xf>
    <xf numFmtId="0" fontId="0" fillId="6" borderId="27" xfId="0" applyFill="1" applyBorder="1" applyAlignment="1">
      <alignment horizontal="center" vertical="center"/>
    </xf>
    <xf numFmtId="4" fontId="0" fillId="6" borderId="26" xfId="1" quotePrefix="1" applyNumberFormat="1" applyFont="1" applyFill="1" applyBorder="1" applyAlignment="1" applyProtection="1">
      <alignment horizontal="right" vertical="center"/>
    </xf>
    <xf numFmtId="4" fontId="0" fillId="6" borderId="27" xfId="1" applyNumberFormat="1" applyFont="1" applyFill="1" applyBorder="1" applyAlignment="1" applyProtection="1">
      <alignment horizontal="center" vertical="center"/>
    </xf>
    <xf numFmtId="0" fontId="0" fillId="6" borderId="27" xfId="0" applyFill="1" applyBorder="1" applyAlignment="1" applyProtection="1">
      <alignment horizontal="center" vertical="center"/>
      <protection locked="0"/>
    </xf>
    <xf numFmtId="0" fontId="11" fillId="4" borderId="0" xfId="0" applyFont="1" applyFill="1"/>
    <xf numFmtId="0" fontId="8" fillId="0" borderId="0" xfId="0" applyFont="1" applyAlignment="1">
      <alignment horizontal="center" vertical="center" wrapText="1"/>
    </xf>
    <xf numFmtId="0" fontId="14" fillId="0" borderId="0" xfId="0" applyFont="1"/>
    <xf numFmtId="0" fontId="0" fillId="0" borderId="5" xfId="0" applyBorder="1" applyAlignment="1">
      <alignment horizontal="center" vertical="center" wrapText="1"/>
    </xf>
    <xf numFmtId="0" fontId="0" fillId="0" borderId="37" xfId="0" applyBorder="1" applyAlignment="1">
      <alignment horizontal="right" vertical="center"/>
    </xf>
    <xf numFmtId="0" fontId="0" fillId="0" borderId="40" xfId="0" applyBorder="1" applyAlignment="1">
      <alignment horizontal="right" vertical="center"/>
    </xf>
    <xf numFmtId="0" fontId="0" fillId="0" borderId="3" xfId="0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3" fontId="16" fillId="0" borderId="0" xfId="0" applyNumberFormat="1" applyFont="1" applyAlignment="1">
      <alignment horizontal="left" vertical="center" wrapText="1"/>
    </xf>
    <xf numFmtId="3" fontId="16" fillId="0" borderId="5" xfId="0" applyNumberFormat="1" applyFont="1" applyBorder="1" applyAlignment="1">
      <alignment horizontal="left" vertical="center" wrapText="1"/>
    </xf>
    <xf numFmtId="2" fontId="0" fillId="0" borderId="0" xfId="0" applyNumberFormat="1" applyAlignment="1">
      <alignment horizontal="center" vertical="center"/>
    </xf>
    <xf numFmtId="0" fontId="4" fillId="4" borderId="0" xfId="0" applyFont="1" applyFill="1"/>
    <xf numFmtId="164" fontId="0" fillId="0" borderId="20" xfId="1" applyNumberFormat="1" applyFont="1" applyBorder="1" applyAlignment="1" applyProtection="1">
      <alignment horizontal="center" vertical="center"/>
      <protection locked="0"/>
    </xf>
    <xf numFmtId="164" fontId="3" fillId="0" borderId="17" xfId="1" applyNumberFormat="1" applyFont="1" applyFill="1" applyBorder="1" applyAlignment="1">
      <alignment horizontal="center" vertical="center"/>
    </xf>
    <xf numFmtId="164" fontId="0" fillId="0" borderId="23" xfId="1" applyNumberFormat="1" applyFont="1" applyBorder="1" applyAlignment="1" applyProtection="1">
      <alignment horizontal="center" vertical="center"/>
      <protection locked="0"/>
    </xf>
    <xf numFmtId="164" fontId="0" fillId="0" borderId="26" xfId="1" applyNumberFormat="1" applyFont="1" applyBorder="1" applyAlignment="1" applyProtection="1">
      <alignment horizontal="center" vertical="center"/>
      <protection locked="0"/>
    </xf>
    <xf numFmtId="164" fontId="0" fillId="0" borderId="29" xfId="1" applyNumberFormat="1" applyFont="1" applyBorder="1" applyAlignment="1" applyProtection="1">
      <alignment horizontal="center" vertical="center"/>
      <protection locked="0"/>
    </xf>
    <xf numFmtId="164" fontId="0" fillId="6" borderId="21" xfId="1" applyNumberFormat="1" applyFont="1" applyFill="1" applyBorder="1" applyAlignment="1" applyProtection="1">
      <alignment horizontal="center" vertical="center"/>
    </xf>
    <xf numFmtId="164" fontId="0" fillId="6" borderId="24" xfId="1" applyNumberFormat="1" applyFont="1" applyFill="1" applyBorder="1" applyAlignment="1" applyProtection="1">
      <alignment horizontal="center" vertical="center"/>
    </xf>
    <xf numFmtId="164" fontId="0" fillId="6" borderId="27" xfId="1" applyNumberFormat="1" applyFont="1" applyFill="1" applyBorder="1" applyAlignment="1" applyProtection="1">
      <alignment horizontal="center" vertical="center"/>
    </xf>
    <xf numFmtId="164" fontId="0" fillId="0" borderId="17" xfId="1" applyNumberFormat="1" applyFon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4" borderId="26" xfId="1" applyNumberFormat="1" applyFont="1" applyFill="1" applyBorder="1" applyAlignment="1" applyProtection="1">
      <alignment horizontal="center" vertical="center"/>
      <protection locked="0"/>
    </xf>
    <xf numFmtId="164" fontId="0" fillId="6" borderId="20" xfId="1" quotePrefix="1" applyNumberFormat="1" applyFont="1" applyFill="1" applyBorder="1" applyAlignment="1">
      <alignment horizontal="center" vertical="center"/>
    </xf>
    <xf numFmtId="164" fontId="0" fillId="6" borderId="23" xfId="1" quotePrefix="1" applyNumberFormat="1" applyFont="1" applyFill="1" applyBorder="1" applyAlignment="1">
      <alignment horizontal="center" vertical="center"/>
    </xf>
    <xf numFmtId="164" fontId="0" fillId="6" borderId="26" xfId="1" quotePrefix="1" applyNumberFormat="1" applyFont="1" applyFill="1" applyBorder="1" applyAlignment="1">
      <alignment horizontal="center" vertical="center"/>
    </xf>
    <xf numFmtId="164" fontId="0" fillId="6" borderId="29" xfId="1" quotePrefix="1" applyNumberFormat="1" applyFont="1" applyFill="1" applyBorder="1" applyAlignment="1">
      <alignment horizontal="center" vertical="center"/>
    </xf>
    <xf numFmtId="0" fontId="18" fillId="0" borderId="0" xfId="0" applyFont="1"/>
    <xf numFmtId="0" fontId="0" fillId="6" borderId="0" xfId="0" applyFill="1" applyAlignment="1">
      <alignment vertical="center"/>
    </xf>
    <xf numFmtId="0" fontId="17" fillId="0" borderId="0" xfId="0" applyFont="1" applyAlignment="1">
      <alignment horizontal="left" vertical="center" wrapText="1"/>
    </xf>
    <xf numFmtId="49" fontId="0" fillId="0" borderId="31" xfId="0" applyNumberFormat="1" applyBorder="1" applyAlignment="1" applyProtection="1">
      <alignment horizontal="center" vertical="center"/>
      <protection locked="0"/>
    </xf>
    <xf numFmtId="49" fontId="0" fillId="0" borderId="33" xfId="0" applyNumberFormat="1" applyBorder="1" applyAlignment="1">
      <alignment horizontal="center" vertical="center"/>
    </xf>
    <xf numFmtId="49" fontId="0" fillId="0" borderId="34" xfId="0" applyNumberFormat="1" applyBorder="1" applyAlignment="1">
      <alignment horizontal="center" vertical="center"/>
    </xf>
    <xf numFmtId="49" fontId="0" fillId="0" borderId="32" xfId="0" applyNumberForma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5" fillId="0" borderId="18" xfId="0" applyFont="1" applyBorder="1" applyAlignment="1">
      <alignment horizontal="center" vertical="top"/>
    </xf>
    <xf numFmtId="4" fontId="1" fillId="0" borderId="36" xfId="1" applyNumberFormat="1" applyFont="1" applyFill="1" applyBorder="1" applyAlignment="1">
      <alignment horizontal="center" vertical="center"/>
    </xf>
    <xf numFmtId="0" fontId="0" fillId="0" borderId="22" xfId="0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49" fontId="0" fillId="0" borderId="30" xfId="0" applyNumberFormat="1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vertical="center"/>
      <protection locked="0"/>
    </xf>
    <xf numFmtId="0" fontId="0" fillId="0" borderId="26" xfId="0" applyBorder="1" applyAlignment="1" applyProtection="1">
      <alignment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 applyProtection="1">
      <alignment horizontal="left" vertical="center"/>
      <protection locked="0"/>
    </xf>
    <xf numFmtId="0" fontId="0" fillId="3" borderId="38" xfId="0" applyFill="1" applyBorder="1" applyAlignment="1" applyProtection="1">
      <alignment horizontal="left" vertical="center" wrapText="1" indent="3"/>
      <protection locked="0"/>
    </xf>
    <xf numFmtId="0" fontId="0" fillId="3" borderId="39" xfId="0" applyFill="1" applyBorder="1" applyAlignment="1" applyProtection="1">
      <alignment horizontal="left" vertical="center" wrapText="1" indent="3"/>
      <protection locked="0"/>
    </xf>
    <xf numFmtId="0" fontId="0" fillId="3" borderId="13" xfId="0" applyFill="1" applyBorder="1" applyAlignment="1" applyProtection="1">
      <alignment horizontal="left" vertical="center" wrapText="1" indent="3"/>
      <protection locked="0"/>
    </xf>
    <xf numFmtId="0" fontId="0" fillId="3" borderId="14" xfId="0" applyFill="1" applyBorder="1" applyAlignment="1" applyProtection="1">
      <alignment horizontal="left" vertical="center" wrapText="1" indent="3"/>
      <protection locked="0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49" fontId="0" fillId="0" borderId="32" xfId="0" applyNumberFormat="1" applyBorder="1" applyAlignment="1" applyProtection="1">
      <alignment horizontal="center" vertical="center"/>
      <protection locked="0"/>
    </xf>
    <xf numFmtId="49" fontId="0" fillId="0" borderId="35" xfId="0" applyNumberFormat="1" applyBorder="1" applyAlignment="1" applyProtection="1">
      <alignment horizontal="center" vertical="center"/>
      <protection locked="0"/>
    </xf>
    <xf numFmtId="0" fontId="0" fillId="3" borderId="19" xfId="0" applyFill="1" applyBorder="1" applyAlignment="1" applyProtection="1">
      <alignment vertical="center"/>
      <protection locked="0"/>
    </xf>
    <xf numFmtId="0" fontId="0" fillId="3" borderId="20" xfId="0" applyFill="1" applyBorder="1" applyAlignment="1" applyProtection="1">
      <alignment vertical="center"/>
      <protection locked="0"/>
    </xf>
    <xf numFmtId="0" fontId="0" fillId="0" borderId="22" xfId="0" quotePrefix="1" applyBorder="1" applyAlignment="1" applyProtection="1">
      <alignment vertical="center"/>
      <protection locked="0"/>
    </xf>
    <xf numFmtId="2" fontId="9" fillId="0" borderId="2" xfId="1" applyNumberFormat="1" applyFont="1" applyFill="1" applyBorder="1" applyAlignment="1">
      <alignment horizontal="left" vertical="center" wrapText="1"/>
    </xf>
    <xf numFmtId="2" fontId="9" fillId="0" borderId="3" xfId="1" applyNumberFormat="1" applyFont="1" applyFill="1" applyBorder="1" applyAlignment="1">
      <alignment horizontal="left" vertical="center" wrapText="1"/>
    </xf>
    <xf numFmtId="2" fontId="9" fillId="0" borderId="0" xfId="1" applyNumberFormat="1" applyFont="1" applyFill="1" applyBorder="1" applyAlignment="1">
      <alignment horizontal="left" vertical="center" wrapText="1"/>
    </xf>
    <xf numFmtId="2" fontId="9" fillId="0" borderId="5" xfId="1" applyNumberFormat="1" applyFont="1" applyFill="1" applyBorder="1" applyAlignment="1">
      <alignment horizontal="left" vertical="center" wrapText="1"/>
    </xf>
    <xf numFmtId="0" fontId="0" fillId="0" borderId="13" xfId="0" applyBorder="1" applyAlignment="1">
      <alignment horizontal="left" vertical="center" indent="3"/>
    </xf>
    <xf numFmtId="0" fontId="0" fillId="0" borderId="14" xfId="0" applyBorder="1" applyAlignment="1">
      <alignment horizontal="left" vertical="center" indent="3"/>
    </xf>
    <xf numFmtId="0" fontId="0" fillId="0" borderId="41" xfId="0" applyBorder="1" applyAlignment="1">
      <alignment horizontal="left" vertical="center" indent="3"/>
    </xf>
    <xf numFmtId="0" fontId="0" fillId="0" borderId="42" xfId="0" applyBorder="1" applyAlignment="1">
      <alignment horizontal="left" vertical="center" indent="3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0" fillId="0" borderId="28" xfId="0" applyBorder="1" applyAlignment="1" applyProtection="1">
      <alignment vertical="center"/>
      <protection locked="0"/>
    </xf>
    <xf numFmtId="0" fontId="0" fillId="0" borderId="29" xfId="0" applyBorder="1" applyAlignment="1" applyProtection="1">
      <alignment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0" fillId="0" borderId="26" xfId="0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1" fontId="12" fillId="0" borderId="7" xfId="0" applyNumberFormat="1" applyFont="1" applyBorder="1" applyAlignment="1">
      <alignment horizontal="center"/>
    </xf>
    <xf numFmtId="49" fontId="0" fillId="4" borderId="26" xfId="0" applyNumberForma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0" fillId="4" borderId="25" xfId="0" applyFill="1" applyBorder="1" applyAlignment="1" applyProtection="1">
      <alignment vertical="center"/>
      <protection locked="0"/>
    </xf>
    <xf numFmtId="0" fontId="0" fillId="4" borderId="26" xfId="0" applyFill="1" applyBorder="1" applyAlignment="1" applyProtection="1">
      <alignment vertical="center"/>
      <protection locked="0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indent="3"/>
    </xf>
    <xf numFmtId="0" fontId="0" fillId="0" borderId="3" xfId="0" applyBorder="1" applyAlignment="1">
      <alignment horizontal="left" vertical="center" indent="3"/>
    </xf>
    <xf numFmtId="0" fontId="0" fillId="0" borderId="7" xfId="0" applyBorder="1" applyAlignment="1">
      <alignment horizontal="left" vertical="center" indent="3"/>
    </xf>
    <xf numFmtId="0" fontId="0" fillId="0" borderId="8" xfId="0" applyBorder="1" applyAlignment="1">
      <alignment horizontal="left" vertical="center" indent="3"/>
    </xf>
  </cellXfs>
  <cellStyles count="2">
    <cellStyle name="Currency" xfId="1" builtinId="4"/>
    <cellStyle name="Normal" xfId="0" builtinId="0"/>
  </cellStyles>
  <dxfs count="13"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ill>
        <patternFill patternType="none">
          <bgColor auto="1"/>
        </patternFill>
      </fill>
    </dxf>
    <dxf>
      <font>
        <b/>
        <i val="0"/>
        <color rgb="FFFF0000"/>
      </font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7EB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5492F-B18E-41E1-9722-7E7F2E6EE048}">
  <dimension ref="A1:V189"/>
  <sheetViews>
    <sheetView showGridLines="0" showRowColHeaders="0" tabSelected="1" zoomScale="110" zoomScaleNormal="110" workbookViewId="0">
      <selection activeCell="C7" sqref="C7:F7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21" x14ac:dyDescent="0.35"/>
  <cols>
    <col min="1" max="1" width="1.1796875" style="30" customWidth="1"/>
    <col min="2" max="2" width="16.54296875" style="1" customWidth="1"/>
    <col min="3" max="3" width="15" style="1" customWidth="1"/>
    <col min="4" max="4" width="12.36328125" style="1" customWidth="1"/>
    <col min="5" max="5" width="1.1796875" style="1" customWidth="1"/>
    <col min="6" max="6" width="17.6328125" style="1" customWidth="1"/>
    <col min="7" max="7" width="23.26953125" style="1" customWidth="1"/>
    <col min="8" max="8" width="17.6328125" style="1" customWidth="1"/>
    <col min="9" max="9" width="14.7265625" style="1" customWidth="1"/>
    <col min="10" max="10" width="1.1796875" style="1" customWidth="1"/>
    <col min="11" max="11" width="19.26953125" style="1" hidden="1" customWidth="1"/>
    <col min="12" max="12" width="19.36328125" style="5" hidden="1" customWidth="1"/>
    <col min="13" max="17" width="19.36328125" style="1" hidden="1" customWidth="1"/>
    <col min="18" max="18" width="14.453125" style="2" hidden="1" customWidth="1"/>
    <col min="19" max="19" width="18" style="6" hidden="1" customWidth="1"/>
    <col min="20" max="20" width="13.90625" style="6" hidden="1" customWidth="1"/>
    <col min="21" max="21" width="8.7265625" style="1" hidden="1" customWidth="1"/>
    <col min="22" max="22" width="11.08984375" style="1" customWidth="1"/>
    <col min="23" max="16384" width="8.7265625" style="1"/>
  </cols>
  <sheetData>
    <row r="1" spans="1:22" ht="28.5" customHeight="1" x14ac:dyDescent="0.35">
      <c r="A1" s="33"/>
      <c r="B1" s="127" t="s">
        <v>57</v>
      </c>
      <c r="C1" s="127"/>
      <c r="D1" s="127"/>
      <c r="E1" s="127"/>
      <c r="F1" s="127"/>
      <c r="G1" s="127"/>
      <c r="H1" s="127"/>
      <c r="I1" s="127"/>
    </row>
    <row r="2" spans="1:22" ht="6" customHeight="1" x14ac:dyDescent="0.35">
      <c r="A2" s="33"/>
    </row>
    <row r="3" spans="1:22" ht="21" customHeight="1" x14ac:dyDescent="0.35">
      <c r="A3" s="33"/>
      <c r="B3" s="145" t="s">
        <v>41</v>
      </c>
      <c r="C3" s="145"/>
      <c r="D3" s="145"/>
      <c r="E3" s="145"/>
      <c r="F3" s="145"/>
      <c r="G3" s="145"/>
      <c r="H3" s="145"/>
      <c r="I3" s="145"/>
      <c r="L3" s="7"/>
      <c r="M3" s="7"/>
      <c r="V3" s="1" t="s">
        <v>60</v>
      </c>
    </row>
    <row r="4" spans="1:22" s="80" customFormat="1" ht="21" customHeight="1" x14ac:dyDescent="0.35">
      <c r="A4" s="85"/>
      <c r="B4" s="147" t="s">
        <v>4</v>
      </c>
      <c r="C4" s="147"/>
      <c r="D4" s="147"/>
      <c r="E4" s="147"/>
      <c r="F4" s="147"/>
      <c r="G4" s="147"/>
      <c r="H4" s="147"/>
      <c r="I4" s="147"/>
      <c r="L4" s="86"/>
      <c r="M4" s="86"/>
      <c r="S4" s="87"/>
      <c r="T4" s="87"/>
    </row>
    <row r="5" spans="1:22" ht="33.5" customHeight="1" thickBot="1" x14ac:dyDescent="0.4">
      <c r="A5" s="33"/>
      <c r="B5" s="145" t="str">
        <f>"Cover Sheet:  "&amp;" "&amp;C$11&amp;" Schools, "&amp;N$10&amp;"   ("&amp;M9&amp;")"</f>
        <v>Cover Sheet:    Schools, [size?]   ()</v>
      </c>
      <c r="C5" s="145"/>
      <c r="D5" s="145"/>
      <c r="E5" s="145"/>
      <c r="F5" s="145"/>
      <c r="G5" s="145"/>
      <c r="H5" s="145"/>
      <c r="I5" s="145"/>
      <c r="M5" s="5"/>
    </row>
    <row r="6" spans="1:22" ht="9.5" customHeight="1" x14ac:dyDescent="0.35">
      <c r="A6" s="45"/>
      <c r="B6" s="9"/>
      <c r="C6" s="3"/>
      <c r="D6" s="3"/>
      <c r="E6" s="3"/>
      <c r="F6" s="3"/>
      <c r="G6" s="3"/>
      <c r="H6" s="3"/>
      <c r="I6" s="8"/>
      <c r="J6" s="46"/>
      <c r="M6" s="5"/>
    </row>
    <row r="7" spans="1:22" x14ac:dyDescent="0.35">
      <c r="A7" s="45"/>
      <c r="B7" s="16" t="s">
        <v>26</v>
      </c>
      <c r="C7" s="155"/>
      <c r="D7" s="155"/>
      <c r="E7" s="155"/>
      <c r="F7" s="155"/>
      <c r="G7" s="15" t="s">
        <v>6</v>
      </c>
      <c r="H7" s="62"/>
      <c r="I7" s="10"/>
      <c r="J7" s="46"/>
      <c r="M7" s="5"/>
    </row>
    <row r="8" spans="1:22" ht="21" customHeight="1" thickBot="1" x14ac:dyDescent="0.4">
      <c r="A8" s="45"/>
      <c r="B8" s="60"/>
      <c r="D8" s="14"/>
      <c r="E8" s="14"/>
      <c r="G8" s="14"/>
      <c r="I8" s="59"/>
      <c r="J8" s="46"/>
      <c r="L8" s="7"/>
      <c r="M8" s="5"/>
    </row>
    <row r="9" spans="1:22" x14ac:dyDescent="0.35">
      <c r="A9" s="45"/>
      <c r="B9" s="11"/>
      <c r="D9" s="2"/>
      <c r="E9" s="2"/>
      <c r="F9" s="2"/>
      <c r="G9" s="2"/>
      <c r="H9" s="2"/>
      <c r="I9" s="59"/>
      <c r="J9" s="46"/>
      <c r="L9" s="9"/>
      <c r="M9" s="19" t="str">
        <f>IF(COUNTA(C13)=1,C13,"")</f>
        <v/>
      </c>
      <c r="N9" s="20" t="str" cm="1">
        <f t="array" ref="N9">_xlfn.IFS(M9="All Instructional Staff","(All Instr. Staff)",M9="Classroom Teachers Only","(Teachers Only)",M9="","[staff type?]")</f>
        <v>[staff type?]</v>
      </c>
      <c r="O9" s="3"/>
      <c r="P9" s="8"/>
    </row>
    <row r="10" spans="1:22" ht="21.5" thickBot="1" x14ac:dyDescent="0.4">
      <c r="A10" s="45"/>
      <c r="B10" s="153" t="s">
        <v>55</v>
      </c>
      <c r="C10" s="154"/>
      <c r="D10" s="154"/>
      <c r="E10" s="63"/>
      <c r="F10" s="148" t="s">
        <v>45</v>
      </c>
      <c r="G10" s="148"/>
      <c r="H10" s="148"/>
      <c r="I10" s="149"/>
      <c r="J10" s="46"/>
      <c r="L10" s="11" cm="1">
        <f t="array" ref="L10">_xlfn.IFS(C12="",0,C12="small (100 to 449)",1,C12="Large (450 or more)",2,C12="All (100 or more)",3)</f>
        <v>0</v>
      </c>
      <c r="M10" s="5" t="s">
        <v>20</v>
      </c>
      <c r="N10" s="5" t="str" cm="1">
        <f t="array" ref="N10">_xlfn.IFS(L10=0,M11,L10=1,M12,L10=2,M13,L14=3,M14)</f>
        <v>[size?]</v>
      </c>
      <c r="O10" s="1" cm="1">
        <f t="array" ref="O10">_xlfn.IFS(L10=0,100,L10=1,100,L10=2,450,L10=3,100)</f>
        <v>100</v>
      </c>
      <c r="P10" s="10"/>
    </row>
    <row r="11" spans="1:22" ht="23" customHeight="1" x14ac:dyDescent="0.35">
      <c r="A11" s="45"/>
      <c r="B11" s="102" t="s">
        <v>14</v>
      </c>
      <c r="C11" s="156"/>
      <c r="D11" s="157"/>
      <c r="E11" s="101"/>
      <c r="F11" s="152" t="s">
        <v>23</v>
      </c>
      <c r="G11" s="160" t="str">
        <f>"Total Base Salary of"&amp;" 
"&amp;M9</f>
        <v xml:space="preserve">Total Base Salary of 
</v>
      </c>
      <c r="H11" s="160" t="s">
        <v>24</v>
      </c>
      <c r="I11" s="151" t="s">
        <v>5</v>
      </c>
      <c r="J11" s="46"/>
      <c r="L11" s="11">
        <v>0</v>
      </c>
      <c r="M11" s="1" t="s">
        <v>49</v>
      </c>
      <c r="N11" s="32" t="s">
        <v>1</v>
      </c>
      <c r="P11" s="10"/>
    </row>
    <row r="12" spans="1:22" ht="23" customHeight="1" x14ac:dyDescent="0.35">
      <c r="A12" s="45"/>
      <c r="B12" s="22" t="s">
        <v>15</v>
      </c>
      <c r="C12" s="158"/>
      <c r="D12" s="159"/>
      <c r="E12" s="101"/>
      <c r="F12" s="152"/>
      <c r="G12" s="161"/>
      <c r="H12" s="161"/>
      <c r="I12" s="151"/>
      <c r="J12" s="46"/>
      <c r="L12" s="11">
        <v>1</v>
      </c>
      <c r="M12" s="1" t="s">
        <v>46</v>
      </c>
      <c r="N12" s="31" t="s">
        <v>18</v>
      </c>
      <c r="P12" s="10"/>
    </row>
    <row r="13" spans="1:22" ht="23" customHeight="1" thickBot="1" x14ac:dyDescent="0.4">
      <c r="A13" s="45"/>
      <c r="B13" s="22" t="s">
        <v>16</v>
      </c>
      <c r="C13" s="158"/>
      <c r="D13" s="159"/>
      <c r="E13" s="101"/>
      <c r="F13" s="12">
        <f>SUM(F25:F188)+'Tab 2 - Non-Title I Schools'!F10</f>
        <v>0</v>
      </c>
      <c r="G13" s="111">
        <f>SUM(G25:G188)+'Tab 2 - Non-Title I Schools'!G10</f>
        <v>0</v>
      </c>
      <c r="H13" s="111" t="str">
        <f>IF(F13&gt;0,G13/F13,"-")</f>
        <v>-</v>
      </c>
      <c r="I13" s="13" t="str">
        <f>IF(F13&gt;0,H13*0.9,"-")</f>
        <v>-</v>
      </c>
      <c r="J13" s="46"/>
      <c r="L13" s="11">
        <v>2</v>
      </c>
      <c r="M13" s="1" t="s">
        <v>47</v>
      </c>
      <c r="N13" s="31" t="s">
        <v>22</v>
      </c>
      <c r="P13" s="10"/>
    </row>
    <row r="14" spans="1:22" ht="26.5" thickBot="1" x14ac:dyDescent="0.4">
      <c r="A14" s="45"/>
      <c r="B14" s="22" t="s">
        <v>54</v>
      </c>
      <c r="C14" s="171" t="str">
        <f>Q21</f>
        <v>None</v>
      </c>
      <c r="D14" s="172"/>
      <c r="F14" s="167" t="str">
        <f>IF(Q23&gt;0,IF(L15&gt;0,M17,M16),"")</f>
        <v/>
      </c>
      <c r="G14" s="167"/>
      <c r="H14" s="167"/>
      <c r="I14" s="168"/>
      <c r="J14" s="46"/>
      <c r="L14" s="11">
        <v>3</v>
      </c>
      <c r="M14" s="1" t="s">
        <v>48</v>
      </c>
      <c r="N14" s="31" t="s">
        <v>19</v>
      </c>
      <c r="P14" s="10"/>
    </row>
    <row r="15" spans="1:22" ht="21.5" thickBot="1" x14ac:dyDescent="0.4">
      <c r="A15" s="45"/>
      <c r="B15" s="103" t="s">
        <v>53</v>
      </c>
      <c r="C15" s="173" t="str">
        <f>'Tab 2 - Non-Title I Schools'!R10</f>
        <v>None</v>
      </c>
      <c r="D15" s="174"/>
      <c r="F15" s="169"/>
      <c r="G15" s="169"/>
      <c r="H15" s="169"/>
      <c r="I15" s="170"/>
      <c r="J15" s="46"/>
      <c r="L15" s="9">
        <f>COUNTIF(I25:I188,"NO")</f>
        <v>0</v>
      </c>
      <c r="M15" s="20" t="s">
        <v>38</v>
      </c>
      <c r="N15" s="3"/>
      <c r="O15" s="3"/>
      <c r="P15" s="3"/>
      <c r="Q15" s="8"/>
    </row>
    <row r="16" spans="1:22" x14ac:dyDescent="0.4">
      <c r="A16" s="45"/>
      <c r="B16" s="11"/>
      <c r="C16" s="15"/>
      <c r="D16" s="2"/>
      <c r="F16" s="169"/>
      <c r="G16" s="169"/>
      <c r="H16" s="169"/>
      <c r="I16" s="170"/>
      <c r="J16" s="46"/>
      <c r="L16" s="11"/>
      <c r="M16" s="79" t="s">
        <v>44</v>
      </c>
      <c r="Q16" s="10"/>
    </row>
    <row r="17" spans="1:20" ht="21.5" thickBot="1" x14ac:dyDescent="0.4">
      <c r="A17" s="45"/>
      <c r="B17" s="11"/>
      <c r="C17" s="15"/>
      <c r="D17" s="2"/>
      <c r="F17" s="106"/>
      <c r="G17" s="106"/>
      <c r="H17" s="106"/>
      <c r="I17" s="107"/>
      <c r="J17" s="46"/>
      <c r="L17" s="11"/>
      <c r="M17" s="81" t="s">
        <v>58</v>
      </c>
      <c r="Q17" s="10"/>
    </row>
    <row r="18" spans="1:20" x14ac:dyDescent="0.35">
      <c r="A18" s="45"/>
      <c r="B18" s="11"/>
      <c r="C18" s="132"/>
      <c r="D18" s="132"/>
      <c r="F18" s="64"/>
      <c r="G18" s="134"/>
      <c r="H18" s="134"/>
      <c r="I18" s="83"/>
      <c r="J18" s="46"/>
      <c r="L18" s="11"/>
      <c r="M18" s="5"/>
      <c r="Q18" s="10"/>
    </row>
    <row r="19" spans="1:20" x14ac:dyDescent="0.35">
      <c r="A19" s="45"/>
      <c r="B19" s="11"/>
      <c r="C19" s="133" t="s">
        <v>51</v>
      </c>
      <c r="D19" s="133"/>
      <c r="F19" s="64"/>
      <c r="G19" s="133" t="s">
        <v>52</v>
      </c>
      <c r="H19" s="133"/>
      <c r="I19" s="83"/>
      <c r="J19" s="46"/>
      <c r="L19" s="11"/>
      <c r="M19" s="5"/>
      <c r="Q19" s="10"/>
    </row>
    <row r="20" spans="1:20" x14ac:dyDescent="0.35">
      <c r="A20" s="45"/>
      <c r="B20" s="175" t="str">
        <f>IF(R23+'Tab 2 - Non-Title I Schools'!S12&gt;0,"ONE OR MORE ROWS ARE ONLY PARTIALLY FILLED IN.","")</f>
        <v/>
      </c>
      <c r="C20" s="176"/>
      <c r="D20" s="176"/>
      <c r="E20" s="176"/>
      <c r="F20" s="176"/>
      <c r="G20" s="176"/>
      <c r="H20" s="176"/>
      <c r="I20" s="177"/>
      <c r="J20" s="46"/>
      <c r="L20" s="11"/>
      <c r="M20" s="5"/>
      <c r="Q20" s="10"/>
    </row>
    <row r="21" spans="1:20" ht="21.5" thickBot="1" x14ac:dyDescent="0.4">
      <c r="A21" s="45"/>
      <c r="B21" s="21"/>
      <c r="C21" s="4"/>
      <c r="D21" s="4"/>
      <c r="E21" s="4"/>
      <c r="F21" s="65"/>
      <c r="G21" s="66"/>
      <c r="H21" s="67"/>
      <c r="I21" s="84"/>
      <c r="J21" s="46"/>
      <c r="L21" s="11"/>
      <c r="M21" s="5"/>
      <c r="Q21" s="2" t="str">
        <f>IF(Q23&gt;0,Q23,"None")</f>
        <v>None</v>
      </c>
    </row>
    <row r="22" spans="1:20" customFormat="1" ht="38.5" customHeight="1" x14ac:dyDescent="0.5">
      <c r="A22" s="73"/>
      <c r="B22" s="144" t="str">
        <f>"Title I "&amp;" "&amp;C$11&amp;" Schools, "&amp;N$10&amp;"   -   page 1"</f>
        <v>Title I   Schools, [size?]   -   page 1</v>
      </c>
      <c r="C22" s="144"/>
      <c r="D22" s="144"/>
      <c r="E22" s="144"/>
      <c r="F22" s="144"/>
      <c r="G22" s="144"/>
      <c r="H22" s="144"/>
      <c r="I22" s="144"/>
      <c r="L22" s="78"/>
      <c r="Q22" s="104" t="s">
        <v>39</v>
      </c>
      <c r="R22" s="2"/>
      <c r="S22" s="74"/>
      <c r="T22" s="74"/>
    </row>
    <row r="23" spans="1:20" ht="14.5" customHeight="1" thickBot="1" x14ac:dyDescent="0.4">
      <c r="A23" s="33"/>
      <c r="B23" s="150" t="s">
        <v>27</v>
      </c>
      <c r="C23" s="150"/>
      <c r="D23" s="150"/>
      <c r="E23" s="150"/>
      <c r="F23" s="150"/>
      <c r="G23" s="150"/>
      <c r="H23" s="150"/>
      <c r="I23" s="150"/>
      <c r="L23" s="21"/>
      <c r="N23" s="4"/>
      <c r="O23" s="4"/>
      <c r="P23" s="4"/>
      <c r="Q23" s="82">
        <f>SUM(Q25:Q188)</f>
        <v>0</v>
      </c>
      <c r="R23" s="82">
        <f>SUM(R25:R188)</f>
        <v>0</v>
      </c>
    </row>
    <row r="24" spans="1:20" ht="42" customHeight="1" thickBot="1" x14ac:dyDescent="0.4">
      <c r="A24" s="45"/>
      <c r="B24" s="142" t="s">
        <v>2</v>
      </c>
      <c r="C24" s="143"/>
      <c r="D24" s="146" t="s">
        <v>0</v>
      </c>
      <c r="E24" s="146"/>
      <c r="F24" s="24" t="str" cm="1">
        <f t="array" ref="F24">_xlfn.IFS(L$10=0,N$11,L$10=1,N$12,L$10=2,N$13,L$10=3,N$14)</f>
        <v>Enrollment</v>
      </c>
      <c r="G24" s="24" t="str">
        <f>"Base Salary Total
"&amp;N$9</f>
        <v>Base Salary Total
[staff type?]</v>
      </c>
      <c r="H24" s="91" t="s">
        <v>28</v>
      </c>
      <c r="I24" s="90" t="s">
        <v>25</v>
      </c>
      <c r="J24" s="46"/>
      <c r="K24" s="25"/>
      <c r="L24" s="18" t="s">
        <v>32</v>
      </c>
      <c r="M24" s="25" t="s">
        <v>33</v>
      </c>
      <c r="N24" s="25" t="s">
        <v>34</v>
      </c>
      <c r="O24" s="25" t="s">
        <v>35</v>
      </c>
      <c r="P24" s="25" t="s">
        <v>36</v>
      </c>
      <c r="Q24" s="25" t="s">
        <v>37</v>
      </c>
      <c r="R24" s="14" t="s">
        <v>56</v>
      </c>
      <c r="S24" s="26"/>
    </row>
    <row r="25" spans="1:20" ht="15.5" customHeight="1" x14ac:dyDescent="0.35">
      <c r="A25" s="45"/>
      <c r="B25" s="164"/>
      <c r="C25" s="165"/>
      <c r="D25" s="139"/>
      <c r="E25" s="139"/>
      <c r="F25" s="68"/>
      <c r="G25" s="110"/>
      <c r="H25" s="121" t="str">
        <f t="shared" ref="H25:H104" si="0">IF(Q25=1,G25/F25,"-")</f>
        <v>-</v>
      </c>
      <c r="I25" s="92" t="str">
        <f>IF(Q25=1,IF(H25&gt;=$I$13,"YES","NO"),"-")</f>
        <v>-</v>
      </c>
      <c r="J25" s="46"/>
      <c r="K25" s="89" t="str">
        <f>LEFT(B25,15)</f>
        <v/>
      </c>
      <c r="L25" s="27">
        <f t="shared" ref="L25:L104" si="1">COUNTA(B25)</f>
        <v>0</v>
      </c>
      <c r="M25" s="27">
        <f t="shared" ref="M25:M104" si="2">COUNTA(D25)</f>
        <v>0</v>
      </c>
      <c r="N25" s="14">
        <f t="shared" ref="N25:N104" si="3">IF(F25&gt;0,COUNT(F25),0)</f>
        <v>0</v>
      </c>
      <c r="O25" s="14">
        <f t="shared" ref="O25:O104" si="4">COUNT(G25)</f>
        <v>0</v>
      </c>
      <c r="P25" s="25">
        <f t="shared" ref="P25:P104" si="5">IF(M25+N25+O25&gt;0,1,0)</f>
        <v>0</v>
      </c>
      <c r="Q25" s="25">
        <f t="shared" ref="Q25:Q104" si="6">IF(L25+M25+N25+O25=4,1,0)</f>
        <v>0</v>
      </c>
      <c r="R25" s="2">
        <f>IF(OR(L25&lt;&gt;M25,M25&lt;&gt;N25,N25&lt;&gt;O25),1,0)</f>
        <v>0</v>
      </c>
      <c r="S25" s="23"/>
    </row>
    <row r="26" spans="1:20" ht="15.5" customHeight="1" x14ac:dyDescent="0.35">
      <c r="A26" s="45"/>
      <c r="B26" s="135"/>
      <c r="C26" s="136"/>
      <c r="D26" s="128"/>
      <c r="E26" s="128"/>
      <c r="F26" s="69"/>
      <c r="G26" s="112"/>
      <c r="H26" s="122" t="str">
        <f t="shared" ref="H26" si="7">IF(Q26=1,G26/F26,"-")</f>
        <v>-</v>
      </c>
      <c r="I26" s="93" t="str">
        <f>IF(Q26=1,IF(H26&gt;=$I$13,"YES","NO"),"-")</f>
        <v>-</v>
      </c>
      <c r="J26" s="46"/>
      <c r="K26" s="89" t="str">
        <f t="shared" ref="K26:K89" si="8">LEFT(B26,15)</f>
        <v/>
      </c>
      <c r="L26" s="27">
        <f t="shared" ref="L26" si="9">COUNTA(B26)</f>
        <v>0</v>
      </c>
      <c r="M26" s="27">
        <f t="shared" ref="M26" si="10">COUNTA(D26)</f>
        <v>0</v>
      </c>
      <c r="N26" s="14">
        <f t="shared" ref="N26" si="11">IF(F26&gt;0,COUNT(F26),0)</f>
        <v>0</v>
      </c>
      <c r="O26" s="14">
        <f t="shared" ref="O26" si="12">COUNT(G26)</f>
        <v>0</v>
      </c>
      <c r="P26" s="25">
        <f t="shared" ref="P26" si="13">IF(M26+N26+O26&gt;0,1,0)</f>
        <v>0</v>
      </c>
      <c r="Q26" s="25">
        <f t="shared" ref="Q26" si="14">IF(L26+M26+N26+O26=4,1,0)</f>
        <v>0</v>
      </c>
      <c r="R26" s="2">
        <f t="shared" ref="R26:R89" si="15">IF(OR(L26&lt;&gt;M26,M26&lt;&gt;N26,N26&lt;&gt;O26),1,0)</f>
        <v>0</v>
      </c>
      <c r="S26" s="23"/>
    </row>
    <row r="27" spans="1:20" ht="15.5" customHeight="1" x14ac:dyDescent="0.35">
      <c r="A27" s="45"/>
      <c r="B27" s="135"/>
      <c r="C27" s="136"/>
      <c r="D27" s="128"/>
      <c r="E27" s="128"/>
      <c r="F27" s="69"/>
      <c r="G27" s="112"/>
      <c r="H27" s="122" t="str">
        <f t="shared" si="0"/>
        <v>-</v>
      </c>
      <c r="I27" s="93" t="str">
        <f t="shared" ref="I27:I49" si="16">IF(Q27=1,IF(H27&gt;=$I$13,"YES","NO"),"-")</f>
        <v>-</v>
      </c>
      <c r="J27" s="46"/>
      <c r="K27" s="89" t="str">
        <f t="shared" si="8"/>
        <v/>
      </c>
      <c r="L27" s="27">
        <f t="shared" si="1"/>
        <v>0</v>
      </c>
      <c r="M27" s="27">
        <f t="shared" si="2"/>
        <v>0</v>
      </c>
      <c r="N27" s="14">
        <f t="shared" si="3"/>
        <v>0</v>
      </c>
      <c r="O27" s="14">
        <f t="shared" si="4"/>
        <v>0</v>
      </c>
      <c r="P27" s="25">
        <f t="shared" si="5"/>
        <v>0</v>
      </c>
      <c r="Q27" s="25">
        <f t="shared" si="6"/>
        <v>0</v>
      </c>
      <c r="R27" s="2">
        <f t="shared" si="15"/>
        <v>0</v>
      </c>
    </row>
    <row r="28" spans="1:20" ht="15.5" customHeight="1" x14ac:dyDescent="0.35">
      <c r="A28" s="45"/>
      <c r="B28" s="135"/>
      <c r="C28" s="136"/>
      <c r="D28" s="128"/>
      <c r="E28" s="128"/>
      <c r="F28" s="69"/>
      <c r="G28" s="112"/>
      <c r="H28" s="122" t="str">
        <f t="shared" si="0"/>
        <v>-</v>
      </c>
      <c r="I28" s="93" t="str">
        <f t="shared" si="16"/>
        <v>-</v>
      </c>
      <c r="J28" s="46"/>
      <c r="K28" s="89" t="str">
        <f t="shared" si="8"/>
        <v/>
      </c>
      <c r="L28" s="27">
        <f t="shared" si="1"/>
        <v>0</v>
      </c>
      <c r="M28" s="27">
        <f t="shared" si="2"/>
        <v>0</v>
      </c>
      <c r="N28" s="14">
        <f t="shared" si="3"/>
        <v>0</v>
      </c>
      <c r="O28" s="14">
        <f t="shared" si="4"/>
        <v>0</v>
      </c>
      <c r="P28" s="25">
        <f t="shared" si="5"/>
        <v>0</v>
      </c>
      <c r="Q28" s="25">
        <f t="shared" si="6"/>
        <v>0</v>
      </c>
      <c r="R28" s="2">
        <f t="shared" si="15"/>
        <v>0</v>
      </c>
    </row>
    <row r="29" spans="1:20" ht="15.5" customHeight="1" x14ac:dyDescent="0.35">
      <c r="A29" s="45"/>
      <c r="B29" s="135"/>
      <c r="C29" s="136"/>
      <c r="D29" s="128"/>
      <c r="E29" s="128"/>
      <c r="F29" s="69"/>
      <c r="G29" s="112"/>
      <c r="H29" s="122" t="str">
        <f t="shared" si="0"/>
        <v>-</v>
      </c>
      <c r="I29" s="93" t="str">
        <f t="shared" si="16"/>
        <v>-</v>
      </c>
      <c r="J29" s="46"/>
      <c r="K29" s="89" t="str">
        <f t="shared" si="8"/>
        <v/>
      </c>
      <c r="L29" s="27">
        <f t="shared" si="1"/>
        <v>0</v>
      </c>
      <c r="M29" s="27">
        <f t="shared" si="2"/>
        <v>0</v>
      </c>
      <c r="N29" s="14">
        <f t="shared" si="3"/>
        <v>0</v>
      </c>
      <c r="O29" s="14">
        <f t="shared" si="4"/>
        <v>0</v>
      </c>
      <c r="P29" s="25">
        <f t="shared" si="5"/>
        <v>0</v>
      </c>
      <c r="Q29" s="25">
        <f t="shared" si="6"/>
        <v>0</v>
      </c>
      <c r="R29" s="2">
        <f t="shared" si="15"/>
        <v>0</v>
      </c>
    </row>
    <row r="30" spans="1:20" ht="15.5" customHeight="1" x14ac:dyDescent="0.35">
      <c r="A30" s="45"/>
      <c r="B30" s="135"/>
      <c r="C30" s="136"/>
      <c r="D30" s="128"/>
      <c r="E30" s="128"/>
      <c r="F30" s="69"/>
      <c r="G30" s="112"/>
      <c r="H30" s="122" t="str">
        <f t="shared" si="0"/>
        <v>-</v>
      </c>
      <c r="I30" s="93" t="str">
        <f t="shared" si="16"/>
        <v>-</v>
      </c>
      <c r="J30" s="46"/>
      <c r="K30" s="89" t="str">
        <f t="shared" si="8"/>
        <v/>
      </c>
      <c r="L30" s="27">
        <f t="shared" si="1"/>
        <v>0</v>
      </c>
      <c r="M30" s="27">
        <f t="shared" si="2"/>
        <v>0</v>
      </c>
      <c r="N30" s="14">
        <f t="shared" si="3"/>
        <v>0</v>
      </c>
      <c r="O30" s="14">
        <f t="shared" si="4"/>
        <v>0</v>
      </c>
      <c r="P30" s="25">
        <f t="shared" si="5"/>
        <v>0</v>
      </c>
      <c r="Q30" s="25">
        <f t="shared" si="6"/>
        <v>0</v>
      </c>
      <c r="R30" s="2">
        <f t="shared" si="15"/>
        <v>0</v>
      </c>
    </row>
    <row r="31" spans="1:20" ht="15.5" customHeight="1" x14ac:dyDescent="0.35">
      <c r="A31" s="45"/>
      <c r="B31" s="135"/>
      <c r="C31" s="136"/>
      <c r="D31" s="128"/>
      <c r="E31" s="128"/>
      <c r="F31" s="69"/>
      <c r="G31" s="112"/>
      <c r="H31" s="122" t="str">
        <f t="shared" si="0"/>
        <v>-</v>
      </c>
      <c r="I31" s="93" t="str">
        <f t="shared" si="16"/>
        <v>-</v>
      </c>
      <c r="J31" s="46"/>
      <c r="K31" s="89" t="str">
        <f t="shared" si="8"/>
        <v/>
      </c>
      <c r="L31" s="27">
        <f t="shared" si="1"/>
        <v>0</v>
      </c>
      <c r="M31" s="27">
        <f t="shared" si="2"/>
        <v>0</v>
      </c>
      <c r="N31" s="14">
        <f t="shared" si="3"/>
        <v>0</v>
      </c>
      <c r="O31" s="14">
        <f t="shared" si="4"/>
        <v>0</v>
      </c>
      <c r="P31" s="25">
        <f t="shared" si="5"/>
        <v>0</v>
      </c>
      <c r="Q31" s="25">
        <f t="shared" si="6"/>
        <v>0</v>
      </c>
      <c r="R31" s="2">
        <f t="shared" si="15"/>
        <v>0</v>
      </c>
    </row>
    <row r="32" spans="1:20" ht="15.5" customHeight="1" x14ac:dyDescent="0.35">
      <c r="A32" s="45"/>
      <c r="B32" s="135"/>
      <c r="C32" s="136"/>
      <c r="D32" s="128"/>
      <c r="E32" s="128"/>
      <c r="F32" s="69"/>
      <c r="G32" s="112"/>
      <c r="H32" s="122" t="str">
        <f t="shared" si="0"/>
        <v>-</v>
      </c>
      <c r="I32" s="93" t="str">
        <f t="shared" si="16"/>
        <v>-</v>
      </c>
      <c r="J32" s="46"/>
      <c r="K32" s="89" t="str">
        <f t="shared" si="8"/>
        <v/>
      </c>
      <c r="L32" s="27">
        <f t="shared" si="1"/>
        <v>0</v>
      </c>
      <c r="M32" s="27">
        <f t="shared" si="2"/>
        <v>0</v>
      </c>
      <c r="N32" s="14">
        <f t="shared" si="3"/>
        <v>0</v>
      </c>
      <c r="O32" s="14">
        <f t="shared" si="4"/>
        <v>0</v>
      </c>
      <c r="P32" s="25">
        <f t="shared" si="5"/>
        <v>0</v>
      </c>
      <c r="Q32" s="25">
        <f t="shared" si="6"/>
        <v>0</v>
      </c>
      <c r="R32" s="2">
        <f t="shared" si="15"/>
        <v>0</v>
      </c>
    </row>
    <row r="33" spans="1:18" ht="15.5" customHeight="1" x14ac:dyDescent="0.35">
      <c r="A33" s="45"/>
      <c r="B33" s="135"/>
      <c r="C33" s="136"/>
      <c r="D33" s="128"/>
      <c r="E33" s="128"/>
      <c r="F33" s="69"/>
      <c r="G33" s="112"/>
      <c r="H33" s="122" t="str">
        <f t="shared" si="0"/>
        <v>-</v>
      </c>
      <c r="I33" s="93" t="str">
        <f t="shared" si="16"/>
        <v>-</v>
      </c>
      <c r="J33" s="46"/>
      <c r="K33" s="89" t="str">
        <f t="shared" si="8"/>
        <v/>
      </c>
      <c r="L33" s="27">
        <f t="shared" si="1"/>
        <v>0</v>
      </c>
      <c r="M33" s="27">
        <f t="shared" si="2"/>
        <v>0</v>
      </c>
      <c r="N33" s="14">
        <f t="shared" si="3"/>
        <v>0</v>
      </c>
      <c r="O33" s="14">
        <f t="shared" si="4"/>
        <v>0</v>
      </c>
      <c r="P33" s="25">
        <f t="shared" si="5"/>
        <v>0</v>
      </c>
      <c r="Q33" s="25">
        <f t="shared" si="6"/>
        <v>0</v>
      </c>
      <c r="R33" s="2">
        <f t="shared" si="15"/>
        <v>0</v>
      </c>
    </row>
    <row r="34" spans="1:18" ht="15.5" customHeight="1" x14ac:dyDescent="0.35">
      <c r="A34" s="45"/>
      <c r="B34" s="135"/>
      <c r="C34" s="136"/>
      <c r="D34" s="128"/>
      <c r="E34" s="128"/>
      <c r="F34" s="69"/>
      <c r="G34" s="112"/>
      <c r="H34" s="122" t="str">
        <f t="shared" si="0"/>
        <v>-</v>
      </c>
      <c r="I34" s="93" t="str">
        <f t="shared" si="16"/>
        <v>-</v>
      </c>
      <c r="J34" s="46"/>
      <c r="K34" s="89" t="str">
        <f t="shared" si="8"/>
        <v/>
      </c>
      <c r="L34" s="27">
        <f t="shared" si="1"/>
        <v>0</v>
      </c>
      <c r="M34" s="27">
        <f t="shared" si="2"/>
        <v>0</v>
      </c>
      <c r="N34" s="14">
        <f t="shared" si="3"/>
        <v>0</v>
      </c>
      <c r="O34" s="14">
        <f t="shared" si="4"/>
        <v>0</v>
      </c>
      <c r="P34" s="25">
        <f t="shared" si="5"/>
        <v>0</v>
      </c>
      <c r="Q34" s="25">
        <f t="shared" si="6"/>
        <v>0</v>
      </c>
      <c r="R34" s="2">
        <f t="shared" si="15"/>
        <v>0</v>
      </c>
    </row>
    <row r="35" spans="1:18" ht="15.5" customHeight="1" x14ac:dyDescent="0.35">
      <c r="A35" s="45"/>
      <c r="B35" s="135"/>
      <c r="C35" s="136"/>
      <c r="D35" s="128"/>
      <c r="E35" s="128"/>
      <c r="F35" s="69"/>
      <c r="G35" s="112"/>
      <c r="H35" s="122" t="str">
        <f t="shared" si="0"/>
        <v>-</v>
      </c>
      <c r="I35" s="93" t="str">
        <f t="shared" si="16"/>
        <v>-</v>
      </c>
      <c r="J35" s="46"/>
      <c r="K35" s="89" t="str">
        <f t="shared" si="8"/>
        <v/>
      </c>
      <c r="L35" s="27">
        <f t="shared" si="1"/>
        <v>0</v>
      </c>
      <c r="M35" s="27">
        <f t="shared" si="2"/>
        <v>0</v>
      </c>
      <c r="N35" s="14">
        <f t="shared" si="3"/>
        <v>0</v>
      </c>
      <c r="O35" s="14">
        <f t="shared" si="4"/>
        <v>0</v>
      </c>
      <c r="P35" s="25">
        <f t="shared" si="5"/>
        <v>0</v>
      </c>
      <c r="Q35" s="25">
        <f t="shared" si="6"/>
        <v>0</v>
      </c>
      <c r="R35" s="2">
        <f t="shared" si="15"/>
        <v>0</v>
      </c>
    </row>
    <row r="36" spans="1:18" ht="15.5" customHeight="1" x14ac:dyDescent="0.35">
      <c r="A36" s="45"/>
      <c r="B36" s="135"/>
      <c r="C36" s="136"/>
      <c r="D36" s="128"/>
      <c r="E36" s="128"/>
      <c r="F36" s="69"/>
      <c r="G36" s="112"/>
      <c r="H36" s="122" t="str">
        <f t="shared" si="0"/>
        <v>-</v>
      </c>
      <c r="I36" s="93" t="str">
        <f t="shared" si="16"/>
        <v>-</v>
      </c>
      <c r="J36" s="46"/>
      <c r="K36" s="89" t="str">
        <f t="shared" si="8"/>
        <v/>
      </c>
      <c r="L36" s="27">
        <f t="shared" si="1"/>
        <v>0</v>
      </c>
      <c r="M36" s="27">
        <f t="shared" si="2"/>
        <v>0</v>
      </c>
      <c r="N36" s="14">
        <f t="shared" si="3"/>
        <v>0</v>
      </c>
      <c r="O36" s="14">
        <f t="shared" si="4"/>
        <v>0</v>
      </c>
      <c r="P36" s="25">
        <f t="shared" si="5"/>
        <v>0</v>
      </c>
      <c r="Q36" s="25">
        <f t="shared" si="6"/>
        <v>0</v>
      </c>
      <c r="R36" s="2">
        <f t="shared" si="15"/>
        <v>0</v>
      </c>
    </row>
    <row r="37" spans="1:18" ht="15.5" customHeight="1" x14ac:dyDescent="0.35">
      <c r="A37" s="45"/>
      <c r="B37" s="135"/>
      <c r="C37" s="136"/>
      <c r="D37" s="128"/>
      <c r="E37" s="128"/>
      <c r="F37" s="69"/>
      <c r="G37" s="112"/>
      <c r="H37" s="122" t="str">
        <f t="shared" si="0"/>
        <v>-</v>
      </c>
      <c r="I37" s="93" t="str">
        <f t="shared" si="16"/>
        <v>-</v>
      </c>
      <c r="J37" s="46"/>
      <c r="K37" s="89" t="str">
        <f t="shared" si="8"/>
        <v/>
      </c>
      <c r="L37" s="27">
        <f t="shared" si="1"/>
        <v>0</v>
      </c>
      <c r="M37" s="27">
        <f t="shared" si="2"/>
        <v>0</v>
      </c>
      <c r="N37" s="14">
        <f t="shared" si="3"/>
        <v>0</v>
      </c>
      <c r="O37" s="14">
        <f t="shared" si="4"/>
        <v>0</v>
      </c>
      <c r="P37" s="25">
        <f t="shared" si="5"/>
        <v>0</v>
      </c>
      <c r="Q37" s="25">
        <f t="shared" si="6"/>
        <v>0</v>
      </c>
      <c r="R37" s="2">
        <f t="shared" si="15"/>
        <v>0</v>
      </c>
    </row>
    <row r="38" spans="1:18" ht="15.5" customHeight="1" x14ac:dyDescent="0.35">
      <c r="A38" s="45"/>
      <c r="B38" s="135"/>
      <c r="C38" s="136"/>
      <c r="D38" s="128"/>
      <c r="E38" s="128"/>
      <c r="F38" s="69"/>
      <c r="G38" s="112"/>
      <c r="H38" s="122" t="str">
        <f t="shared" si="0"/>
        <v>-</v>
      </c>
      <c r="I38" s="93" t="str">
        <f t="shared" si="16"/>
        <v>-</v>
      </c>
      <c r="J38" s="46"/>
      <c r="K38" s="89" t="str">
        <f t="shared" si="8"/>
        <v/>
      </c>
      <c r="L38" s="27">
        <f t="shared" si="1"/>
        <v>0</v>
      </c>
      <c r="M38" s="27">
        <f t="shared" si="2"/>
        <v>0</v>
      </c>
      <c r="N38" s="14">
        <f t="shared" si="3"/>
        <v>0</v>
      </c>
      <c r="O38" s="14">
        <f t="shared" si="4"/>
        <v>0</v>
      </c>
      <c r="P38" s="25">
        <f t="shared" si="5"/>
        <v>0</v>
      </c>
      <c r="Q38" s="25">
        <f t="shared" si="6"/>
        <v>0</v>
      </c>
      <c r="R38" s="2">
        <f t="shared" si="15"/>
        <v>0</v>
      </c>
    </row>
    <row r="39" spans="1:18" ht="15.5" customHeight="1" x14ac:dyDescent="0.35">
      <c r="A39" s="45"/>
      <c r="B39" s="135"/>
      <c r="C39" s="136"/>
      <c r="D39" s="128"/>
      <c r="E39" s="128"/>
      <c r="F39" s="69"/>
      <c r="G39" s="112"/>
      <c r="H39" s="122" t="str">
        <f t="shared" ref="H39:H43" si="17">IF(Q39=1,G39/F39,"-")</f>
        <v>-</v>
      </c>
      <c r="I39" s="93" t="str">
        <f t="shared" ref="I39:I43" si="18">IF(Q39=1,IF(H39&gt;=$I$13,"YES","NO"),"-")</f>
        <v>-</v>
      </c>
      <c r="J39" s="46"/>
      <c r="K39" s="89" t="str">
        <f t="shared" si="8"/>
        <v/>
      </c>
      <c r="L39" s="27">
        <f t="shared" ref="L39:L43" si="19">COUNTA(B39)</f>
        <v>0</v>
      </c>
      <c r="M39" s="27">
        <f t="shared" ref="M39:M43" si="20">COUNTA(D39)</f>
        <v>0</v>
      </c>
      <c r="N39" s="14">
        <f t="shared" ref="N39:N43" si="21">IF(F39&gt;0,COUNT(F39),0)</f>
        <v>0</v>
      </c>
      <c r="O39" s="14">
        <f t="shared" ref="O39:O43" si="22">COUNT(G39)</f>
        <v>0</v>
      </c>
      <c r="P39" s="25">
        <f t="shared" ref="P39:P43" si="23">IF(M39+N39+O39&gt;0,1,0)</f>
        <v>0</v>
      </c>
      <c r="Q39" s="25">
        <f t="shared" ref="Q39:Q43" si="24">IF(L39+M39+N39+O39=4,1,0)</f>
        <v>0</v>
      </c>
      <c r="R39" s="2">
        <f t="shared" si="15"/>
        <v>0</v>
      </c>
    </row>
    <row r="40" spans="1:18" ht="15.5" customHeight="1" x14ac:dyDescent="0.35">
      <c r="A40" s="45"/>
      <c r="B40" s="135"/>
      <c r="C40" s="136"/>
      <c r="D40" s="128"/>
      <c r="E40" s="128"/>
      <c r="F40" s="69"/>
      <c r="G40" s="112"/>
      <c r="H40" s="122" t="str">
        <f t="shared" si="17"/>
        <v>-</v>
      </c>
      <c r="I40" s="93" t="str">
        <f t="shared" si="18"/>
        <v>-</v>
      </c>
      <c r="J40" s="46"/>
      <c r="K40" s="89" t="str">
        <f t="shared" si="8"/>
        <v/>
      </c>
      <c r="L40" s="27">
        <f t="shared" si="19"/>
        <v>0</v>
      </c>
      <c r="M40" s="27">
        <f t="shared" si="20"/>
        <v>0</v>
      </c>
      <c r="N40" s="14">
        <f t="shared" si="21"/>
        <v>0</v>
      </c>
      <c r="O40" s="14">
        <f t="shared" si="22"/>
        <v>0</v>
      </c>
      <c r="P40" s="25">
        <f t="shared" si="23"/>
        <v>0</v>
      </c>
      <c r="Q40" s="25">
        <f t="shared" si="24"/>
        <v>0</v>
      </c>
      <c r="R40" s="2">
        <f t="shared" si="15"/>
        <v>0</v>
      </c>
    </row>
    <row r="41" spans="1:18" ht="15.5" customHeight="1" x14ac:dyDescent="0.35">
      <c r="A41" s="45"/>
      <c r="B41" s="135"/>
      <c r="C41" s="136"/>
      <c r="D41" s="128"/>
      <c r="E41" s="128"/>
      <c r="F41" s="69"/>
      <c r="G41" s="112"/>
      <c r="H41" s="122" t="str">
        <f t="shared" si="17"/>
        <v>-</v>
      </c>
      <c r="I41" s="93" t="str">
        <f t="shared" si="18"/>
        <v>-</v>
      </c>
      <c r="J41" s="46"/>
      <c r="K41" s="89" t="str">
        <f t="shared" si="8"/>
        <v/>
      </c>
      <c r="L41" s="27">
        <f t="shared" si="19"/>
        <v>0</v>
      </c>
      <c r="M41" s="27">
        <f t="shared" si="20"/>
        <v>0</v>
      </c>
      <c r="N41" s="14">
        <f t="shared" si="21"/>
        <v>0</v>
      </c>
      <c r="O41" s="14">
        <f t="shared" si="22"/>
        <v>0</v>
      </c>
      <c r="P41" s="25">
        <f t="shared" si="23"/>
        <v>0</v>
      </c>
      <c r="Q41" s="25">
        <f t="shared" si="24"/>
        <v>0</v>
      </c>
      <c r="R41" s="2">
        <f t="shared" si="15"/>
        <v>0</v>
      </c>
    </row>
    <row r="42" spans="1:18" ht="15.5" customHeight="1" x14ac:dyDescent="0.35">
      <c r="A42" s="45"/>
      <c r="B42" s="135"/>
      <c r="C42" s="136"/>
      <c r="D42" s="128"/>
      <c r="E42" s="128"/>
      <c r="F42" s="69"/>
      <c r="G42" s="112"/>
      <c r="H42" s="122" t="str">
        <f t="shared" si="17"/>
        <v>-</v>
      </c>
      <c r="I42" s="93" t="str">
        <f t="shared" si="18"/>
        <v>-</v>
      </c>
      <c r="J42" s="46"/>
      <c r="K42" s="89" t="str">
        <f t="shared" si="8"/>
        <v/>
      </c>
      <c r="L42" s="27">
        <f t="shared" si="19"/>
        <v>0</v>
      </c>
      <c r="M42" s="27">
        <f t="shared" si="20"/>
        <v>0</v>
      </c>
      <c r="N42" s="14">
        <f t="shared" si="21"/>
        <v>0</v>
      </c>
      <c r="O42" s="14">
        <f t="shared" si="22"/>
        <v>0</v>
      </c>
      <c r="P42" s="25">
        <f t="shared" si="23"/>
        <v>0</v>
      </c>
      <c r="Q42" s="25">
        <f t="shared" si="24"/>
        <v>0</v>
      </c>
      <c r="R42" s="2">
        <f t="shared" si="15"/>
        <v>0</v>
      </c>
    </row>
    <row r="43" spans="1:18" ht="15.5" customHeight="1" x14ac:dyDescent="0.35">
      <c r="A43" s="45"/>
      <c r="B43" s="135"/>
      <c r="C43" s="136"/>
      <c r="D43" s="128"/>
      <c r="E43" s="128"/>
      <c r="F43" s="69"/>
      <c r="G43" s="112"/>
      <c r="H43" s="122" t="str">
        <f t="shared" si="17"/>
        <v>-</v>
      </c>
      <c r="I43" s="93" t="str">
        <f t="shared" si="18"/>
        <v>-</v>
      </c>
      <c r="J43" s="46"/>
      <c r="K43" s="89" t="str">
        <f t="shared" si="8"/>
        <v/>
      </c>
      <c r="L43" s="27">
        <f t="shared" si="19"/>
        <v>0</v>
      </c>
      <c r="M43" s="27">
        <f t="shared" si="20"/>
        <v>0</v>
      </c>
      <c r="N43" s="14">
        <f t="shared" si="21"/>
        <v>0</v>
      </c>
      <c r="O43" s="14">
        <f t="shared" si="22"/>
        <v>0</v>
      </c>
      <c r="P43" s="25">
        <f t="shared" si="23"/>
        <v>0</v>
      </c>
      <c r="Q43" s="25">
        <f t="shared" si="24"/>
        <v>0</v>
      </c>
      <c r="R43" s="2">
        <f t="shared" si="15"/>
        <v>0</v>
      </c>
    </row>
    <row r="44" spans="1:18" ht="15.5" customHeight="1" x14ac:dyDescent="0.35">
      <c r="A44" s="45"/>
      <c r="B44" s="135"/>
      <c r="C44" s="136"/>
      <c r="D44" s="128"/>
      <c r="E44" s="128"/>
      <c r="F44" s="69"/>
      <c r="G44" s="112"/>
      <c r="H44" s="122" t="str">
        <f t="shared" si="0"/>
        <v>-</v>
      </c>
      <c r="I44" s="93" t="str">
        <f t="shared" si="16"/>
        <v>-</v>
      </c>
      <c r="J44" s="46"/>
      <c r="K44" s="89" t="str">
        <f t="shared" si="8"/>
        <v/>
      </c>
      <c r="L44" s="27">
        <f t="shared" si="1"/>
        <v>0</v>
      </c>
      <c r="M44" s="27">
        <f t="shared" si="2"/>
        <v>0</v>
      </c>
      <c r="N44" s="14">
        <f t="shared" si="3"/>
        <v>0</v>
      </c>
      <c r="O44" s="14">
        <f t="shared" si="4"/>
        <v>0</v>
      </c>
      <c r="P44" s="25">
        <f t="shared" si="5"/>
        <v>0</v>
      </c>
      <c r="Q44" s="25">
        <f t="shared" si="6"/>
        <v>0</v>
      </c>
      <c r="R44" s="2">
        <f t="shared" si="15"/>
        <v>0</v>
      </c>
    </row>
    <row r="45" spans="1:18" ht="15.5" customHeight="1" x14ac:dyDescent="0.35">
      <c r="A45" s="45"/>
      <c r="B45" s="135"/>
      <c r="C45" s="136"/>
      <c r="D45" s="128"/>
      <c r="E45" s="128"/>
      <c r="F45" s="69"/>
      <c r="G45" s="112"/>
      <c r="H45" s="122" t="str">
        <f t="shared" si="0"/>
        <v>-</v>
      </c>
      <c r="I45" s="93" t="str">
        <f t="shared" si="16"/>
        <v>-</v>
      </c>
      <c r="J45" s="46"/>
      <c r="K45" s="89" t="str">
        <f t="shared" si="8"/>
        <v/>
      </c>
      <c r="L45" s="27">
        <f t="shared" si="1"/>
        <v>0</v>
      </c>
      <c r="M45" s="27">
        <f t="shared" si="2"/>
        <v>0</v>
      </c>
      <c r="N45" s="14">
        <f t="shared" si="3"/>
        <v>0</v>
      </c>
      <c r="O45" s="14">
        <f t="shared" si="4"/>
        <v>0</v>
      </c>
      <c r="P45" s="25">
        <f t="shared" si="5"/>
        <v>0</v>
      </c>
      <c r="Q45" s="25">
        <f t="shared" si="6"/>
        <v>0</v>
      </c>
      <c r="R45" s="2">
        <f t="shared" si="15"/>
        <v>0</v>
      </c>
    </row>
    <row r="46" spans="1:18" ht="15.5" customHeight="1" x14ac:dyDescent="0.35">
      <c r="A46" s="46"/>
      <c r="B46" s="135"/>
      <c r="C46" s="136"/>
      <c r="D46" s="128"/>
      <c r="E46" s="128"/>
      <c r="F46" s="69"/>
      <c r="G46" s="112"/>
      <c r="H46" s="122" t="str">
        <f t="shared" si="0"/>
        <v>-</v>
      </c>
      <c r="I46" s="93" t="str">
        <f t="shared" si="16"/>
        <v>-</v>
      </c>
      <c r="J46" s="46"/>
      <c r="K46" s="89" t="str">
        <f t="shared" si="8"/>
        <v/>
      </c>
      <c r="L46" s="27">
        <f t="shared" si="1"/>
        <v>0</v>
      </c>
      <c r="M46" s="27">
        <f t="shared" si="2"/>
        <v>0</v>
      </c>
      <c r="N46" s="14">
        <f t="shared" si="3"/>
        <v>0</v>
      </c>
      <c r="O46" s="14">
        <f t="shared" si="4"/>
        <v>0</v>
      </c>
      <c r="P46" s="25">
        <f t="shared" si="5"/>
        <v>0</v>
      </c>
      <c r="Q46" s="25">
        <f t="shared" si="6"/>
        <v>0</v>
      </c>
      <c r="R46" s="2">
        <f t="shared" si="15"/>
        <v>0</v>
      </c>
    </row>
    <row r="47" spans="1:18" ht="15.5" customHeight="1" x14ac:dyDescent="0.35">
      <c r="A47" s="46"/>
      <c r="B47" s="135"/>
      <c r="C47" s="136"/>
      <c r="D47" s="128"/>
      <c r="E47" s="128"/>
      <c r="F47" s="69"/>
      <c r="G47" s="112"/>
      <c r="H47" s="122" t="str">
        <f t="shared" si="0"/>
        <v>-</v>
      </c>
      <c r="I47" s="93" t="str">
        <f t="shared" si="16"/>
        <v>-</v>
      </c>
      <c r="J47" s="46"/>
      <c r="K47" s="89" t="str">
        <f t="shared" si="8"/>
        <v/>
      </c>
      <c r="L47" s="27">
        <f t="shared" si="1"/>
        <v>0</v>
      </c>
      <c r="M47" s="27">
        <f t="shared" si="2"/>
        <v>0</v>
      </c>
      <c r="N47" s="14">
        <f t="shared" si="3"/>
        <v>0</v>
      </c>
      <c r="O47" s="14">
        <f t="shared" si="4"/>
        <v>0</v>
      </c>
      <c r="P47" s="25">
        <f t="shared" si="5"/>
        <v>0</v>
      </c>
      <c r="Q47" s="25">
        <f t="shared" si="6"/>
        <v>0</v>
      </c>
      <c r="R47" s="2">
        <f t="shared" si="15"/>
        <v>0</v>
      </c>
    </row>
    <row r="48" spans="1:18" ht="15.5" customHeight="1" x14ac:dyDescent="0.35">
      <c r="A48" s="45"/>
      <c r="B48" s="135"/>
      <c r="C48" s="136"/>
      <c r="D48" s="128"/>
      <c r="E48" s="128"/>
      <c r="F48" s="69"/>
      <c r="G48" s="112"/>
      <c r="H48" s="122" t="str">
        <f t="shared" si="0"/>
        <v>-</v>
      </c>
      <c r="I48" s="93" t="str">
        <f t="shared" si="16"/>
        <v>-</v>
      </c>
      <c r="J48" s="46"/>
      <c r="K48" s="89" t="str">
        <f t="shared" si="8"/>
        <v/>
      </c>
      <c r="L48" s="27">
        <f t="shared" si="1"/>
        <v>0</v>
      </c>
      <c r="M48" s="27">
        <f t="shared" si="2"/>
        <v>0</v>
      </c>
      <c r="N48" s="14">
        <f t="shared" si="3"/>
        <v>0</v>
      </c>
      <c r="O48" s="14">
        <f t="shared" si="4"/>
        <v>0</v>
      </c>
      <c r="P48" s="25">
        <f t="shared" si="5"/>
        <v>0</v>
      </c>
      <c r="Q48" s="25">
        <f t="shared" si="6"/>
        <v>0</v>
      </c>
      <c r="R48" s="2">
        <f t="shared" si="15"/>
        <v>0</v>
      </c>
    </row>
    <row r="49" spans="1:20" ht="15.5" customHeight="1" thickBot="1" x14ac:dyDescent="0.4">
      <c r="A49" s="45"/>
      <c r="B49" s="140"/>
      <c r="C49" s="141"/>
      <c r="D49" s="162"/>
      <c r="E49" s="162"/>
      <c r="F49" s="70"/>
      <c r="G49" s="113"/>
      <c r="H49" s="123" t="str">
        <f t="shared" si="0"/>
        <v>-</v>
      </c>
      <c r="I49" s="94" t="str">
        <f t="shared" si="16"/>
        <v>-</v>
      </c>
      <c r="J49" s="46"/>
      <c r="K49" s="89" t="str">
        <f t="shared" si="8"/>
        <v/>
      </c>
      <c r="L49" s="27">
        <f t="shared" si="1"/>
        <v>0</v>
      </c>
      <c r="M49" s="27">
        <f t="shared" si="2"/>
        <v>0</v>
      </c>
      <c r="N49" s="14">
        <f t="shared" si="3"/>
        <v>0</v>
      </c>
      <c r="O49" s="14">
        <f t="shared" si="4"/>
        <v>0</v>
      </c>
      <c r="P49" s="25">
        <f t="shared" si="5"/>
        <v>0</v>
      </c>
      <c r="Q49" s="25">
        <f t="shared" si="6"/>
        <v>0</v>
      </c>
      <c r="R49" s="2">
        <f t="shared" si="15"/>
        <v>0</v>
      </c>
    </row>
    <row r="50" spans="1:20" customFormat="1" ht="38.5" customHeight="1" thickBot="1" x14ac:dyDescent="0.55000000000000004">
      <c r="A50" s="73"/>
      <c r="B50" s="144" t="str">
        <f>"Title I "&amp;" "&amp;C$11&amp;" Schools, "&amp;N$10&amp;"   -   page 2"</f>
        <v>Title I   Schools, [size?]   -   page 2</v>
      </c>
      <c r="C50" s="144"/>
      <c r="D50" s="144"/>
      <c r="E50" s="144"/>
      <c r="F50" s="144"/>
      <c r="G50" s="144"/>
      <c r="H50" s="144"/>
      <c r="I50" s="144"/>
      <c r="K50" s="89"/>
      <c r="L50" s="75"/>
      <c r="M50" s="75"/>
      <c r="N50" s="76"/>
      <c r="O50" s="76"/>
      <c r="P50" s="77"/>
      <c r="Q50" s="77"/>
      <c r="R50" s="2"/>
      <c r="S50" s="74"/>
      <c r="T50" s="74"/>
    </row>
    <row r="51" spans="1:20" ht="42.5" customHeight="1" thickBot="1" x14ac:dyDescent="0.4">
      <c r="A51" s="45"/>
      <c r="B51" s="142" t="s">
        <v>2</v>
      </c>
      <c r="C51" s="143"/>
      <c r="D51" s="146" t="s">
        <v>0</v>
      </c>
      <c r="E51" s="146"/>
      <c r="F51" s="24" t="str" cm="1">
        <f t="array" ref="F51">_xlfn.IFS(L$10=0,N$11,L$10=1,N$12,L$10=2,N$13,L$10=3,N$14)</f>
        <v>Enrollment</v>
      </c>
      <c r="G51" s="24" t="str">
        <f>"Base Salary Total
"&amp;N$9</f>
        <v>Base Salary Total
[staff type?]</v>
      </c>
      <c r="H51" s="91" t="s">
        <v>28</v>
      </c>
      <c r="I51" s="90" t="s">
        <v>25</v>
      </c>
      <c r="J51" s="46"/>
      <c r="K51" s="89"/>
      <c r="L51" s="27"/>
      <c r="M51" s="27"/>
      <c r="N51" s="14"/>
      <c r="O51" s="14"/>
      <c r="P51" s="25"/>
      <c r="Q51" s="25"/>
    </row>
    <row r="52" spans="1:20" ht="16" customHeight="1" x14ac:dyDescent="0.35">
      <c r="A52" s="45"/>
      <c r="B52" s="137"/>
      <c r="C52" s="138"/>
      <c r="D52" s="139"/>
      <c r="E52" s="139"/>
      <c r="F52" s="68"/>
      <c r="G52" s="110"/>
      <c r="H52" s="121" t="str">
        <f t="shared" si="0"/>
        <v>-</v>
      </c>
      <c r="I52" s="92" t="str">
        <f>IF(Q52=1,IF(H52&gt;=$I$13,"YES","NO"),"-")</f>
        <v>-</v>
      </c>
      <c r="J52" s="46"/>
      <c r="K52" s="89" t="str">
        <f t="shared" si="8"/>
        <v/>
      </c>
      <c r="L52" s="27">
        <f t="shared" si="1"/>
        <v>0</v>
      </c>
      <c r="M52" s="27">
        <f t="shared" si="2"/>
        <v>0</v>
      </c>
      <c r="N52" s="14">
        <f t="shared" si="3"/>
        <v>0</v>
      </c>
      <c r="O52" s="14">
        <f t="shared" si="4"/>
        <v>0</v>
      </c>
      <c r="P52" s="25">
        <f t="shared" si="5"/>
        <v>0</v>
      </c>
      <c r="Q52" s="25">
        <f t="shared" si="6"/>
        <v>0</v>
      </c>
      <c r="R52" s="2">
        <f t="shared" si="15"/>
        <v>0</v>
      </c>
    </row>
    <row r="53" spans="1:20" ht="16" customHeight="1" x14ac:dyDescent="0.35">
      <c r="A53" s="45"/>
      <c r="B53" s="135"/>
      <c r="C53" s="136"/>
      <c r="D53" s="128"/>
      <c r="E53" s="128"/>
      <c r="F53" s="69"/>
      <c r="G53" s="112"/>
      <c r="H53" s="122" t="str">
        <f t="shared" si="0"/>
        <v>-</v>
      </c>
      <c r="I53" s="93" t="str">
        <f>IF(Q53=1,IF(H53&gt;=$I$13,"YES","NO"),"-")</f>
        <v>-</v>
      </c>
      <c r="J53" s="46"/>
      <c r="K53" s="89" t="str">
        <f t="shared" si="8"/>
        <v/>
      </c>
      <c r="L53" s="27">
        <f t="shared" si="1"/>
        <v>0</v>
      </c>
      <c r="M53" s="27">
        <f t="shared" si="2"/>
        <v>0</v>
      </c>
      <c r="N53" s="14">
        <f t="shared" si="3"/>
        <v>0</v>
      </c>
      <c r="O53" s="14">
        <f t="shared" si="4"/>
        <v>0</v>
      </c>
      <c r="P53" s="25">
        <f t="shared" si="5"/>
        <v>0</v>
      </c>
      <c r="Q53" s="25">
        <f t="shared" si="6"/>
        <v>0</v>
      </c>
      <c r="R53" s="2">
        <f t="shared" si="15"/>
        <v>0</v>
      </c>
    </row>
    <row r="54" spans="1:20" ht="16" customHeight="1" x14ac:dyDescent="0.35">
      <c r="A54" s="45"/>
      <c r="B54" s="135"/>
      <c r="C54" s="136"/>
      <c r="D54" s="128"/>
      <c r="E54" s="128"/>
      <c r="F54" s="69"/>
      <c r="G54" s="112"/>
      <c r="H54" s="122" t="str">
        <f t="shared" si="0"/>
        <v>-</v>
      </c>
      <c r="I54" s="93" t="str">
        <f t="shared" ref="I54:I76" si="25">IF(Q54=1,IF(H54&gt;=$I$13,"YES","NO"),"-")</f>
        <v>-</v>
      </c>
      <c r="J54" s="46"/>
      <c r="K54" s="89" t="str">
        <f t="shared" si="8"/>
        <v/>
      </c>
      <c r="L54" s="27">
        <f t="shared" si="1"/>
        <v>0</v>
      </c>
      <c r="M54" s="27">
        <f t="shared" si="2"/>
        <v>0</v>
      </c>
      <c r="N54" s="14">
        <f t="shared" si="3"/>
        <v>0</v>
      </c>
      <c r="O54" s="14">
        <f t="shared" si="4"/>
        <v>0</v>
      </c>
      <c r="P54" s="25">
        <f t="shared" si="5"/>
        <v>0</v>
      </c>
      <c r="Q54" s="25">
        <f t="shared" si="6"/>
        <v>0</v>
      </c>
      <c r="R54" s="2">
        <f t="shared" si="15"/>
        <v>0</v>
      </c>
    </row>
    <row r="55" spans="1:20" ht="16" customHeight="1" x14ac:dyDescent="0.35">
      <c r="A55" s="45"/>
      <c r="B55" s="135"/>
      <c r="C55" s="136"/>
      <c r="D55" s="128"/>
      <c r="E55" s="128"/>
      <c r="F55" s="69"/>
      <c r="G55" s="112"/>
      <c r="H55" s="122" t="str">
        <f t="shared" si="0"/>
        <v>-</v>
      </c>
      <c r="I55" s="93" t="str">
        <f t="shared" si="25"/>
        <v>-</v>
      </c>
      <c r="J55" s="46"/>
      <c r="K55" s="89" t="str">
        <f t="shared" si="8"/>
        <v/>
      </c>
      <c r="L55" s="27">
        <f t="shared" si="1"/>
        <v>0</v>
      </c>
      <c r="M55" s="27">
        <f t="shared" si="2"/>
        <v>0</v>
      </c>
      <c r="N55" s="14">
        <f t="shared" si="3"/>
        <v>0</v>
      </c>
      <c r="O55" s="14">
        <f t="shared" si="4"/>
        <v>0</v>
      </c>
      <c r="P55" s="25">
        <f t="shared" si="5"/>
        <v>0</v>
      </c>
      <c r="Q55" s="25">
        <f t="shared" si="6"/>
        <v>0</v>
      </c>
      <c r="R55" s="2">
        <f t="shared" si="15"/>
        <v>0</v>
      </c>
    </row>
    <row r="56" spans="1:20" ht="16" customHeight="1" x14ac:dyDescent="0.35">
      <c r="A56" s="45"/>
      <c r="B56" s="135"/>
      <c r="C56" s="136"/>
      <c r="D56" s="128"/>
      <c r="E56" s="128"/>
      <c r="F56" s="69"/>
      <c r="G56" s="112"/>
      <c r="H56" s="122" t="str">
        <f t="shared" si="0"/>
        <v>-</v>
      </c>
      <c r="I56" s="93" t="str">
        <f t="shared" si="25"/>
        <v>-</v>
      </c>
      <c r="J56" s="46"/>
      <c r="K56" s="89" t="str">
        <f t="shared" si="8"/>
        <v/>
      </c>
      <c r="L56" s="27">
        <f t="shared" si="1"/>
        <v>0</v>
      </c>
      <c r="M56" s="27">
        <f t="shared" si="2"/>
        <v>0</v>
      </c>
      <c r="N56" s="14">
        <f t="shared" si="3"/>
        <v>0</v>
      </c>
      <c r="O56" s="14">
        <f t="shared" si="4"/>
        <v>0</v>
      </c>
      <c r="P56" s="25">
        <f t="shared" si="5"/>
        <v>0</v>
      </c>
      <c r="Q56" s="25">
        <f t="shared" si="6"/>
        <v>0</v>
      </c>
      <c r="R56" s="2">
        <f t="shared" si="15"/>
        <v>0</v>
      </c>
    </row>
    <row r="57" spans="1:20" ht="16" customHeight="1" x14ac:dyDescent="0.35">
      <c r="A57" s="45"/>
      <c r="B57" s="135"/>
      <c r="C57" s="136"/>
      <c r="D57" s="128"/>
      <c r="E57" s="128"/>
      <c r="F57" s="69"/>
      <c r="G57" s="112"/>
      <c r="H57" s="122" t="str">
        <f t="shared" si="0"/>
        <v>-</v>
      </c>
      <c r="I57" s="93" t="str">
        <f t="shared" si="25"/>
        <v>-</v>
      </c>
      <c r="J57" s="46"/>
      <c r="K57" s="89" t="str">
        <f t="shared" si="8"/>
        <v/>
      </c>
      <c r="L57" s="27">
        <f t="shared" si="1"/>
        <v>0</v>
      </c>
      <c r="M57" s="27">
        <f t="shared" si="2"/>
        <v>0</v>
      </c>
      <c r="N57" s="14">
        <f t="shared" si="3"/>
        <v>0</v>
      </c>
      <c r="O57" s="14">
        <f t="shared" si="4"/>
        <v>0</v>
      </c>
      <c r="P57" s="25">
        <f t="shared" si="5"/>
        <v>0</v>
      </c>
      <c r="Q57" s="25">
        <f t="shared" si="6"/>
        <v>0</v>
      </c>
      <c r="R57" s="2">
        <f t="shared" si="15"/>
        <v>0</v>
      </c>
    </row>
    <row r="58" spans="1:20" ht="16" customHeight="1" x14ac:dyDescent="0.35">
      <c r="A58" s="45"/>
      <c r="B58" s="135"/>
      <c r="C58" s="136"/>
      <c r="D58" s="128"/>
      <c r="E58" s="128"/>
      <c r="F58" s="69"/>
      <c r="G58" s="112"/>
      <c r="H58" s="122" t="str">
        <f t="shared" si="0"/>
        <v>-</v>
      </c>
      <c r="I58" s="93" t="str">
        <f t="shared" si="25"/>
        <v>-</v>
      </c>
      <c r="J58" s="46"/>
      <c r="K58" s="89" t="str">
        <f t="shared" si="8"/>
        <v/>
      </c>
      <c r="L58" s="27">
        <f t="shared" si="1"/>
        <v>0</v>
      </c>
      <c r="M58" s="27">
        <f t="shared" si="2"/>
        <v>0</v>
      </c>
      <c r="N58" s="14">
        <f t="shared" si="3"/>
        <v>0</v>
      </c>
      <c r="O58" s="14">
        <f t="shared" si="4"/>
        <v>0</v>
      </c>
      <c r="P58" s="25">
        <f t="shared" si="5"/>
        <v>0</v>
      </c>
      <c r="Q58" s="25">
        <f t="shared" si="6"/>
        <v>0</v>
      </c>
      <c r="R58" s="2">
        <f t="shared" si="15"/>
        <v>0</v>
      </c>
    </row>
    <row r="59" spans="1:20" ht="16" customHeight="1" x14ac:dyDescent="0.35">
      <c r="A59" s="45"/>
      <c r="B59" s="135"/>
      <c r="C59" s="136"/>
      <c r="D59" s="128"/>
      <c r="E59" s="128"/>
      <c r="F59" s="69"/>
      <c r="G59" s="112"/>
      <c r="H59" s="122" t="str">
        <f t="shared" si="0"/>
        <v>-</v>
      </c>
      <c r="I59" s="93" t="str">
        <f t="shared" si="25"/>
        <v>-</v>
      </c>
      <c r="J59" s="46"/>
      <c r="K59" s="89" t="str">
        <f t="shared" si="8"/>
        <v/>
      </c>
      <c r="L59" s="27">
        <f t="shared" si="1"/>
        <v>0</v>
      </c>
      <c r="M59" s="27">
        <f t="shared" si="2"/>
        <v>0</v>
      </c>
      <c r="N59" s="14">
        <f t="shared" si="3"/>
        <v>0</v>
      </c>
      <c r="O59" s="14">
        <f t="shared" si="4"/>
        <v>0</v>
      </c>
      <c r="P59" s="25">
        <f t="shared" si="5"/>
        <v>0</v>
      </c>
      <c r="Q59" s="25">
        <f t="shared" si="6"/>
        <v>0</v>
      </c>
      <c r="R59" s="2">
        <f t="shared" si="15"/>
        <v>0</v>
      </c>
    </row>
    <row r="60" spans="1:20" ht="16" customHeight="1" x14ac:dyDescent="0.35">
      <c r="A60" s="45"/>
      <c r="B60" s="135"/>
      <c r="C60" s="136"/>
      <c r="D60" s="128"/>
      <c r="E60" s="128"/>
      <c r="F60" s="69"/>
      <c r="G60" s="112"/>
      <c r="H60" s="122" t="str">
        <f t="shared" si="0"/>
        <v>-</v>
      </c>
      <c r="I60" s="93" t="str">
        <f t="shared" si="25"/>
        <v>-</v>
      </c>
      <c r="J60" s="46"/>
      <c r="K60" s="89" t="str">
        <f t="shared" si="8"/>
        <v/>
      </c>
      <c r="L60" s="27">
        <f t="shared" si="1"/>
        <v>0</v>
      </c>
      <c r="M60" s="27">
        <f t="shared" si="2"/>
        <v>0</v>
      </c>
      <c r="N60" s="14">
        <f t="shared" si="3"/>
        <v>0</v>
      </c>
      <c r="O60" s="14">
        <f t="shared" si="4"/>
        <v>0</v>
      </c>
      <c r="P60" s="25">
        <f t="shared" si="5"/>
        <v>0</v>
      </c>
      <c r="Q60" s="25">
        <f t="shared" si="6"/>
        <v>0</v>
      </c>
      <c r="R60" s="2">
        <f t="shared" si="15"/>
        <v>0</v>
      </c>
    </row>
    <row r="61" spans="1:20" ht="16" customHeight="1" x14ac:dyDescent="0.35">
      <c r="A61" s="45"/>
      <c r="B61" s="166"/>
      <c r="C61" s="136"/>
      <c r="D61" s="128"/>
      <c r="E61" s="128"/>
      <c r="F61" s="69"/>
      <c r="G61" s="112"/>
      <c r="H61" s="122" t="str">
        <f t="shared" si="0"/>
        <v>-</v>
      </c>
      <c r="I61" s="93" t="str">
        <f t="shared" si="25"/>
        <v>-</v>
      </c>
      <c r="J61" s="46"/>
      <c r="K61" s="89" t="str">
        <f t="shared" si="8"/>
        <v/>
      </c>
      <c r="L61" s="27">
        <f t="shared" si="1"/>
        <v>0</v>
      </c>
      <c r="M61" s="27">
        <f t="shared" si="2"/>
        <v>0</v>
      </c>
      <c r="N61" s="14">
        <f t="shared" si="3"/>
        <v>0</v>
      </c>
      <c r="O61" s="14">
        <f t="shared" si="4"/>
        <v>0</v>
      </c>
      <c r="P61" s="25">
        <f t="shared" si="5"/>
        <v>0</v>
      </c>
      <c r="Q61" s="25">
        <f t="shared" si="6"/>
        <v>0</v>
      </c>
      <c r="R61" s="2">
        <f t="shared" si="15"/>
        <v>0</v>
      </c>
    </row>
    <row r="62" spans="1:20" ht="16" customHeight="1" x14ac:dyDescent="0.35">
      <c r="A62" s="45"/>
      <c r="B62" s="135"/>
      <c r="C62" s="136"/>
      <c r="D62" s="128"/>
      <c r="E62" s="128"/>
      <c r="F62" s="69"/>
      <c r="G62" s="112"/>
      <c r="H62" s="122" t="str">
        <f t="shared" si="0"/>
        <v>-</v>
      </c>
      <c r="I62" s="93" t="str">
        <f t="shared" si="25"/>
        <v>-</v>
      </c>
      <c r="J62" s="46"/>
      <c r="K62" s="89" t="str">
        <f t="shared" si="8"/>
        <v/>
      </c>
      <c r="L62" s="27">
        <f t="shared" si="1"/>
        <v>0</v>
      </c>
      <c r="M62" s="27">
        <f t="shared" si="2"/>
        <v>0</v>
      </c>
      <c r="N62" s="14">
        <f t="shared" si="3"/>
        <v>0</v>
      </c>
      <c r="O62" s="14">
        <f t="shared" si="4"/>
        <v>0</v>
      </c>
      <c r="P62" s="25">
        <f t="shared" si="5"/>
        <v>0</v>
      </c>
      <c r="Q62" s="25">
        <f t="shared" si="6"/>
        <v>0</v>
      </c>
      <c r="R62" s="2">
        <f t="shared" si="15"/>
        <v>0</v>
      </c>
    </row>
    <row r="63" spans="1:20" ht="16" customHeight="1" x14ac:dyDescent="0.35">
      <c r="A63" s="45"/>
      <c r="B63" s="135"/>
      <c r="C63" s="136"/>
      <c r="D63" s="128"/>
      <c r="E63" s="128"/>
      <c r="F63" s="69"/>
      <c r="G63" s="112"/>
      <c r="H63" s="122" t="str">
        <f t="shared" si="0"/>
        <v>-</v>
      </c>
      <c r="I63" s="93" t="str">
        <f t="shared" si="25"/>
        <v>-</v>
      </c>
      <c r="J63" s="46"/>
      <c r="K63" s="89" t="str">
        <f t="shared" si="8"/>
        <v/>
      </c>
      <c r="L63" s="27">
        <f t="shared" si="1"/>
        <v>0</v>
      </c>
      <c r="M63" s="27">
        <f t="shared" si="2"/>
        <v>0</v>
      </c>
      <c r="N63" s="14">
        <f t="shared" si="3"/>
        <v>0</v>
      </c>
      <c r="O63" s="14">
        <f t="shared" si="4"/>
        <v>0</v>
      </c>
      <c r="P63" s="25">
        <f t="shared" si="5"/>
        <v>0</v>
      </c>
      <c r="Q63" s="25">
        <f t="shared" si="6"/>
        <v>0</v>
      </c>
      <c r="R63" s="2">
        <f t="shared" si="15"/>
        <v>0</v>
      </c>
    </row>
    <row r="64" spans="1:20" ht="16" customHeight="1" x14ac:dyDescent="0.35">
      <c r="A64" s="45"/>
      <c r="B64" s="135"/>
      <c r="C64" s="136"/>
      <c r="D64" s="128"/>
      <c r="E64" s="128"/>
      <c r="F64" s="69"/>
      <c r="G64" s="112"/>
      <c r="H64" s="122" t="str">
        <f t="shared" si="0"/>
        <v>-</v>
      </c>
      <c r="I64" s="93" t="str">
        <f t="shared" si="25"/>
        <v>-</v>
      </c>
      <c r="J64" s="46"/>
      <c r="K64" s="89" t="str">
        <f t="shared" si="8"/>
        <v/>
      </c>
      <c r="L64" s="27">
        <f t="shared" si="1"/>
        <v>0</v>
      </c>
      <c r="M64" s="27">
        <f t="shared" si="2"/>
        <v>0</v>
      </c>
      <c r="N64" s="14">
        <f t="shared" si="3"/>
        <v>0</v>
      </c>
      <c r="O64" s="14">
        <f t="shared" si="4"/>
        <v>0</v>
      </c>
      <c r="P64" s="25">
        <f t="shared" si="5"/>
        <v>0</v>
      </c>
      <c r="Q64" s="25">
        <f t="shared" si="6"/>
        <v>0</v>
      </c>
      <c r="R64" s="2">
        <f t="shared" si="15"/>
        <v>0</v>
      </c>
    </row>
    <row r="65" spans="1:20" ht="16" customHeight="1" x14ac:dyDescent="0.35">
      <c r="A65" s="45"/>
      <c r="B65" s="135"/>
      <c r="C65" s="136"/>
      <c r="D65" s="128"/>
      <c r="E65" s="128"/>
      <c r="F65" s="69"/>
      <c r="G65" s="112"/>
      <c r="H65" s="122" t="str">
        <f t="shared" si="0"/>
        <v>-</v>
      </c>
      <c r="I65" s="93" t="str">
        <f t="shared" si="25"/>
        <v>-</v>
      </c>
      <c r="J65" s="46"/>
      <c r="K65" s="89" t="str">
        <f t="shared" si="8"/>
        <v/>
      </c>
      <c r="L65" s="27">
        <f t="shared" si="1"/>
        <v>0</v>
      </c>
      <c r="M65" s="27">
        <f t="shared" si="2"/>
        <v>0</v>
      </c>
      <c r="N65" s="14">
        <f t="shared" si="3"/>
        <v>0</v>
      </c>
      <c r="O65" s="14">
        <f t="shared" si="4"/>
        <v>0</v>
      </c>
      <c r="P65" s="25">
        <f t="shared" si="5"/>
        <v>0</v>
      </c>
      <c r="Q65" s="25">
        <f t="shared" si="6"/>
        <v>0</v>
      </c>
      <c r="R65" s="2">
        <f t="shared" si="15"/>
        <v>0</v>
      </c>
    </row>
    <row r="66" spans="1:20" ht="16" customHeight="1" x14ac:dyDescent="0.35">
      <c r="A66" s="45"/>
      <c r="B66" s="135"/>
      <c r="C66" s="136"/>
      <c r="D66" s="128"/>
      <c r="E66" s="128"/>
      <c r="F66" s="69"/>
      <c r="G66" s="112"/>
      <c r="H66" s="122" t="str">
        <f t="shared" ref="H66:H70" si="26">IF(Q66=1,G66/F66,"-")</f>
        <v>-</v>
      </c>
      <c r="I66" s="93" t="str">
        <f t="shared" ref="I66:I70" si="27">IF(Q66=1,IF(H66&gt;=$I$13,"YES","NO"),"-")</f>
        <v>-</v>
      </c>
      <c r="J66" s="46"/>
      <c r="K66" s="89" t="str">
        <f t="shared" si="8"/>
        <v/>
      </c>
      <c r="L66" s="27">
        <f t="shared" ref="L66:L70" si="28">COUNTA(B66)</f>
        <v>0</v>
      </c>
      <c r="M66" s="27">
        <f>COUNTA(D66)</f>
        <v>0</v>
      </c>
      <c r="N66" s="14">
        <f t="shared" ref="N66:N70" si="29">IF(F66&gt;0,COUNT(F66),0)</f>
        <v>0</v>
      </c>
      <c r="O66" s="14">
        <f t="shared" ref="O66:O70" si="30">COUNT(G66)</f>
        <v>0</v>
      </c>
      <c r="P66" s="25">
        <f t="shared" ref="P66:P70" si="31">IF(M66+N66+O66&gt;0,1,0)</f>
        <v>0</v>
      </c>
      <c r="Q66" s="25">
        <f t="shared" ref="Q66:Q70" si="32">IF(L66+M66+N66+O66=4,1,0)</f>
        <v>0</v>
      </c>
      <c r="R66" s="2">
        <f t="shared" si="15"/>
        <v>0</v>
      </c>
    </row>
    <row r="67" spans="1:20" ht="16" customHeight="1" x14ac:dyDescent="0.35">
      <c r="A67" s="45"/>
      <c r="B67" s="135"/>
      <c r="C67" s="136"/>
      <c r="D67" s="128"/>
      <c r="E67" s="128"/>
      <c r="F67" s="69"/>
      <c r="G67" s="112"/>
      <c r="H67" s="122" t="str">
        <f t="shared" si="26"/>
        <v>-</v>
      </c>
      <c r="I67" s="93" t="str">
        <f t="shared" si="27"/>
        <v>-</v>
      </c>
      <c r="J67" s="46"/>
      <c r="K67" s="89" t="str">
        <f t="shared" si="8"/>
        <v/>
      </c>
      <c r="L67" s="27">
        <f t="shared" si="28"/>
        <v>0</v>
      </c>
      <c r="M67" s="27">
        <f>COUNTA(D67)</f>
        <v>0</v>
      </c>
      <c r="N67" s="14">
        <f t="shared" si="29"/>
        <v>0</v>
      </c>
      <c r="O67" s="14">
        <f t="shared" si="30"/>
        <v>0</v>
      </c>
      <c r="P67" s="25">
        <f t="shared" si="31"/>
        <v>0</v>
      </c>
      <c r="Q67" s="25">
        <f t="shared" si="32"/>
        <v>0</v>
      </c>
      <c r="R67" s="2">
        <f t="shared" si="15"/>
        <v>0</v>
      </c>
    </row>
    <row r="68" spans="1:20" ht="16" customHeight="1" x14ac:dyDescent="0.35">
      <c r="A68" s="45"/>
      <c r="B68" s="135"/>
      <c r="C68" s="136"/>
      <c r="D68" s="128"/>
      <c r="E68" s="128"/>
      <c r="F68" s="69"/>
      <c r="G68" s="112"/>
      <c r="H68" s="122" t="str">
        <f t="shared" si="26"/>
        <v>-</v>
      </c>
      <c r="I68" s="93" t="str">
        <f t="shared" si="27"/>
        <v>-</v>
      </c>
      <c r="J68" s="46"/>
      <c r="K68" s="89" t="str">
        <f t="shared" si="8"/>
        <v/>
      </c>
      <c r="L68" s="27">
        <f t="shared" si="28"/>
        <v>0</v>
      </c>
      <c r="M68" s="27">
        <f t="shared" ref="M68:M70" si="33">COUNTA(D68)</f>
        <v>0</v>
      </c>
      <c r="N68" s="14">
        <f t="shared" si="29"/>
        <v>0</v>
      </c>
      <c r="O68" s="14">
        <f t="shared" si="30"/>
        <v>0</v>
      </c>
      <c r="P68" s="25">
        <f t="shared" si="31"/>
        <v>0</v>
      </c>
      <c r="Q68" s="25">
        <f t="shared" si="32"/>
        <v>0</v>
      </c>
      <c r="R68" s="2">
        <f t="shared" si="15"/>
        <v>0</v>
      </c>
    </row>
    <row r="69" spans="1:20" ht="16" customHeight="1" x14ac:dyDescent="0.35">
      <c r="A69" s="45"/>
      <c r="B69" s="135"/>
      <c r="C69" s="136"/>
      <c r="D69" s="128"/>
      <c r="E69" s="128"/>
      <c r="F69" s="69"/>
      <c r="G69" s="112"/>
      <c r="H69" s="122" t="str">
        <f t="shared" si="26"/>
        <v>-</v>
      </c>
      <c r="I69" s="93" t="str">
        <f t="shared" si="27"/>
        <v>-</v>
      </c>
      <c r="J69" s="46"/>
      <c r="K69" s="89" t="str">
        <f t="shared" si="8"/>
        <v/>
      </c>
      <c r="L69" s="27">
        <f t="shared" si="28"/>
        <v>0</v>
      </c>
      <c r="M69" s="27">
        <f t="shared" si="33"/>
        <v>0</v>
      </c>
      <c r="N69" s="14">
        <f t="shared" si="29"/>
        <v>0</v>
      </c>
      <c r="O69" s="14">
        <f t="shared" si="30"/>
        <v>0</v>
      </c>
      <c r="P69" s="25">
        <f t="shared" si="31"/>
        <v>0</v>
      </c>
      <c r="Q69" s="25">
        <f t="shared" si="32"/>
        <v>0</v>
      </c>
      <c r="R69" s="2">
        <f t="shared" si="15"/>
        <v>0</v>
      </c>
    </row>
    <row r="70" spans="1:20" ht="16" customHeight="1" x14ac:dyDescent="0.35">
      <c r="A70" s="45"/>
      <c r="B70" s="135"/>
      <c r="C70" s="136"/>
      <c r="D70" s="128"/>
      <c r="E70" s="128"/>
      <c r="F70" s="69"/>
      <c r="G70" s="112"/>
      <c r="H70" s="122" t="str">
        <f t="shared" si="26"/>
        <v>-</v>
      </c>
      <c r="I70" s="93" t="str">
        <f t="shared" si="27"/>
        <v>-</v>
      </c>
      <c r="J70" s="46"/>
      <c r="K70" s="89" t="str">
        <f t="shared" si="8"/>
        <v/>
      </c>
      <c r="L70" s="27">
        <f t="shared" si="28"/>
        <v>0</v>
      </c>
      <c r="M70" s="27">
        <f t="shared" si="33"/>
        <v>0</v>
      </c>
      <c r="N70" s="14">
        <f t="shared" si="29"/>
        <v>0</v>
      </c>
      <c r="O70" s="14">
        <f t="shared" si="30"/>
        <v>0</v>
      </c>
      <c r="P70" s="25">
        <f t="shared" si="31"/>
        <v>0</v>
      </c>
      <c r="Q70" s="25">
        <f t="shared" si="32"/>
        <v>0</v>
      </c>
      <c r="R70" s="2">
        <f t="shared" si="15"/>
        <v>0</v>
      </c>
    </row>
    <row r="71" spans="1:20" ht="16" customHeight="1" x14ac:dyDescent="0.35">
      <c r="A71" s="45"/>
      <c r="B71" s="135"/>
      <c r="C71" s="136"/>
      <c r="D71" s="128"/>
      <c r="E71" s="128"/>
      <c r="F71" s="69"/>
      <c r="G71" s="112"/>
      <c r="H71" s="122" t="str">
        <f t="shared" si="0"/>
        <v>-</v>
      </c>
      <c r="I71" s="93" t="str">
        <f t="shared" si="25"/>
        <v>-</v>
      </c>
      <c r="J71" s="46"/>
      <c r="K71" s="89" t="str">
        <f t="shared" si="8"/>
        <v/>
      </c>
      <c r="L71" s="27">
        <f t="shared" si="1"/>
        <v>0</v>
      </c>
      <c r="M71" s="27">
        <f t="shared" si="2"/>
        <v>0</v>
      </c>
      <c r="N71" s="14">
        <f t="shared" si="3"/>
        <v>0</v>
      </c>
      <c r="O71" s="14">
        <f t="shared" si="4"/>
        <v>0</v>
      </c>
      <c r="P71" s="25">
        <f t="shared" si="5"/>
        <v>0</v>
      </c>
      <c r="Q71" s="25">
        <f t="shared" si="6"/>
        <v>0</v>
      </c>
      <c r="R71" s="2">
        <f t="shared" si="15"/>
        <v>0</v>
      </c>
    </row>
    <row r="72" spans="1:20" ht="16" customHeight="1" x14ac:dyDescent="0.35">
      <c r="A72" s="45"/>
      <c r="B72" s="135"/>
      <c r="C72" s="136"/>
      <c r="D72" s="128"/>
      <c r="E72" s="128"/>
      <c r="F72" s="69"/>
      <c r="G72" s="112"/>
      <c r="H72" s="122" t="str">
        <f t="shared" si="0"/>
        <v>-</v>
      </c>
      <c r="I72" s="93" t="str">
        <f t="shared" si="25"/>
        <v>-</v>
      </c>
      <c r="J72" s="46"/>
      <c r="K72" s="89" t="str">
        <f t="shared" si="8"/>
        <v/>
      </c>
      <c r="L72" s="27">
        <f t="shared" si="1"/>
        <v>0</v>
      </c>
      <c r="M72" s="27">
        <f t="shared" si="2"/>
        <v>0</v>
      </c>
      <c r="N72" s="14">
        <f t="shared" si="3"/>
        <v>0</v>
      </c>
      <c r="O72" s="14">
        <f t="shared" si="4"/>
        <v>0</v>
      </c>
      <c r="P72" s="25">
        <f t="shared" si="5"/>
        <v>0</v>
      </c>
      <c r="Q72" s="25">
        <f t="shared" si="6"/>
        <v>0</v>
      </c>
      <c r="R72" s="2">
        <f t="shared" si="15"/>
        <v>0</v>
      </c>
    </row>
    <row r="73" spans="1:20" ht="16" customHeight="1" x14ac:dyDescent="0.35">
      <c r="A73" s="45"/>
      <c r="B73" s="135"/>
      <c r="C73" s="136"/>
      <c r="D73" s="128"/>
      <c r="E73" s="128"/>
      <c r="F73" s="69"/>
      <c r="G73" s="112"/>
      <c r="H73" s="122" t="str">
        <f t="shared" si="0"/>
        <v>-</v>
      </c>
      <c r="I73" s="93" t="str">
        <f t="shared" si="25"/>
        <v>-</v>
      </c>
      <c r="J73" s="46"/>
      <c r="K73" s="89" t="str">
        <f t="shared" si="8"/>
        <v/>
      </c>
      <c r="L73" s="27">
        <f t="shared" si="1"/>
        <v>0</v>
      </c>
      <c r="M73" s="27">
        <f t="shared" si="2"/>
        <v>0</v>
      </c>
      <c r="N73" s="14">
        <f t="shared" si="3"/>
        <v>0</v>
      </c>
      <c r="O73" s="14">
        <f t="shared" si="4"/>
        <v>0</v>
      </c>
      <c r="P73" s="25">
        <f t="shared" si="5"/>
        <v>0</v>
      </c>
      <c r="Q73" s="25">
        <f t="shared" si="6"/>
        <v>0</v>
      </c>
      <c r="R73" s="2">
        <f t="shared" si="15"/>
        <v>0</v>
      </c>
    </row>
    <row r="74" spans="1:20" ht="16" customHeight="1" x14ac:dyDescent="0.35">
      <c r="A74" s="45"/>
      <c r="B74" s="135"/>
      <c r="C74" s="136"/>
      <c r="D74" s="128"/>
      <c r="E74" s="128"/>
      <c r="F74" s="69"/>
      <c r="G74" s="112"/>
      <c r="H74" s="122" t="str">
        <f t="shared" si="0"/>
        <v>-</v>
      </c>
      <c r="I74" s="93" t="str">
        <f t="shared" si="25"/>
        <v>-</v>
      </c>
      <c r="J74" s="46"/>
      <c r="K74" s="89" t="str">
        <f t="shared" si="8"/>
        <v/>
      </c>
      <c r="L74" s="27">
        <f t="shared" si="1"/>
        <v>0</v>
      </c>
      <c r="M74" s="27">
        <f t="shared" si="2"/>
        <v>0</v>
      </c>
      <c r="N74" s="14">
        <f t="shared" si="3"/>
        <v>0</v>
      </c>
      <c r="O74" s="14">
        <f t="shared" si="4"/>
        <v>0</v>
      </c>
      <c r="P74" s="25">
        <f t="shared" si="5"/>
        <v>0</v>
      </c>
      <c r="Q74" s="25">
        <f t="shared" si="6"/>
        <v>0</v>
      </c>
      <c r="R74" s="2">
        <f t="shared" si="15"/>
        <v>0</v>
      </c>
    </row>
    <row r="75" spans="1:20" ht="16" customHeight="1" x14ac:dyDescent="0.35">
      <c r="A75" s="45"/>
      <c r="B75" s="135"/>
      <c r="C75" s="136"/>
      <c r="D75" s="128"/>
      <c r="E75" s="128"/>
      <c r="F75" s="69"/>
      <c r="G75" s="112"/>
      <c r="H75" s="122" t="str">
        <f t="shared" si="0"/>
        <v>-</v>
      </c>
      <c r="I75" s="93" t="str">
        <f t="shared" si="25"/>
        <v>-</v>
      </c>
      <c r="J75" s="46"/>
      <c r="K75" s="89" t="str">
        <f t="shared" si="8"/>
        <v/>
      </c>
      <c r="L75" s="27">
        <f t="shared" si="1"/>
        <v>0</v>
      </c>
      <c r="M75" s="27">
        <f t="shared" si="2"/>
        <v>0</v>
      </c>
      <c r="N75" s="14">
        <f t="shared" si="3"/>
        <v>0</v>
      </c>
      <c r="O75" s="14">
        <f t="shared" si="4"/>
        <v>0</v>
      </c>
      <c r="P75" s="25">
        <f t="shared" si="5"/>
        <v>0</v>
      </c>
      <c r="Q75" s="25">
        <f t="shared" si="6"/>
        <v>0</v>
      </c>
      <c r="R75" s="2">
        <f t="shared" si="15"/>
        <v>0</v>
      </c>
    </row>
    <row r="76" spans="1:20" ht="16" customHeight="1" x14ac:dyDescent="0.35">
      <c r="A76" s="45"/>
      <c r="B76" s="135"/>
      <c r="C76" s="136"/>
      <c r="D76" s="128"/>
      <c r="E76" s="128"/>
      <c r="F76" s="69"/>
      <c r="G76" s="112"/>
      <c r="H76" s="122" t="str">
        <f t="shared" si="0"/>
        <v>-</v>
      </c>
      <c r="I76" s="93" t="str">
        <f t="shared" si="25"/>
        <v>-</v>
      </c>
      <c r="J76" s="46"/>
      <c r="K76" s="89" t="str">
        <f t="shared" si="8"/>
        <v/>
      </c>
      <c r="L76" s="27">
        <f t="shared" si="1"/>
        <v>0</v>
      </c>
      <c r="M76" s="27">
        <f t="shared" si="2"/>
        <v>0</v>
      </c>
      <c r="N76" s="14">
        <f t="shared" si="3"/>
        <v>0</v>
      </c>
      <c r="O76" s="14">
        <f t="shared" si="4"/>
        <v>0</v>
      </c>
      <c r="P76" s="25">
        <f t="shared" si="5"/>
        <v>0</v>
      </c>
      <c r="Q76" s="25">
        <f t="shared" si="6"/>
        <v>0</v>
      </c>
      <c r="R76" s="2">
        <f t="shared" si="15"/>
        <v>0</v>
      </c>
    </row>
    <row r="77" spans="1:20" ht="6" customHeight="1" thickBot="1" x14ac:dyDescent="0.4">
      <c r="A77" s="45"/>
      <c r="B77" s="56"/>
      <c r="C77" s="57"/>
      <c r="D77" s="129"/>
      <c r="E77" s="130"/>
      <c r="F77" s="71"/>
      <c r="G77" s="58"/>
      <c r="H77" s="95"/>
      <c r="I77" s="94"/>
      <c r="J77" s="46"/>
      <c r="K77" s="89" t="str">
        <f t="shared" si="8"/>
        <v/>
      </c>
      <c r="L77" s="27"/>
      <c r="M77" s="27"/>
      <c r="N77" s="14"/>
      <c r="O77" s="14"/>
      <c r="P77" s="25"/>
      <c r="Q77" s="25"/>
    </row>
    <row r="78" spans="1:20" customFormat="1" ht="38.5" customHeight="1" thickBot="1" x14ac:dyDescent="0.55000000000000004">
      <c r="A78" s="73"/>
      <c r="B78" s="144" t="str">
        <f>"Title I "&amp;" "&amp;C$11&amp;" Schools, "&amp;N$10&amp;"   -   page 3"</f>
        <v>Title I   Schools, [size?]   -   page 3</v>
      </c>
      <c r="C78" s="144"/>
      <c r="D78" s="144"/>
      <c r="E78" s="144"/>
      <c r="F78" s="144"/>
      <c r="G78" s="144"/>
      <c r="H78" s="144"/>
      <c r="I78" s="144"/>
      <c r="K78" s="89"/>
      <c r="L78" s="75"/>
      <c r="M78" s="75"/>
      <c r="N78" s="76"/>
      <c r="O78" s="76"/>
      <c r="P78" s="77"/>
      <c r="Q78" s="77"/>
      <c r="R78" s="2"/>
      <c r="S78" s="74"/>
      <c r="T78" s="74"/>
    </row>
    <row r="79" spans="1:20" ht="42.5" customHeight="1" thickBot="1" x14ac:dyDescent="0.4">
      <c r="A79" s="45"/>
      <c r="B79" s="142" t="s">
        <v>2</v>
      </c>
      <c r="C79" s="143"/>
      <c r="D79" s="146" t="s">
        <v>0</v>
      </c>
      <c r="E79" s="146"/>
      <c r="F79" s="24" t="str" cm="1">
        <f t="array" ref="F79">_xlfn.IFS(L$10=0,N$11,L$10=1,N$12,L$10=2,N$13,L$10=3,N$14)</f>
        <v>Enrollment</v>
      </c>
      <c r="G79" s="24" t="str">
        <f>"Base Salary Total
"&amp;N$9</f>
        <v>Base Salary Total
[staff type?]</v>
      </c>
      <c r="H79" s="91" t="s">
        <v>28</v>
      </c>
      <c r="I79" s="90" t="s">
        <v>25</v>
      </c>
      <c r="J79" s="46"/>
      <c r="K79" s="89"/>
      <c r="L79" s="27"/>
      <c r="M79" s="27"/>
      <c r="N79" s="14"/>
      <c r="O79" s="14"/>
      <c r="P79" s="25"/>
      <c r="Q79" s="25"/>
    </row>
    <row r="80" spans="1:20" ht="16" customHeight="1" x14ac:dyDescent="0.35">
      <c r="A80" s="45"/>
      <c r="B80" s="137"/>
      <c r="C80" s="138"/>
      <c r="D80" s="139"/>
      <c r="E80" s="139"/>
      <c r="F80" s="68"/>
      <c r="G80" s="110"/>
      <c r="H80" s="121" t="str">
        <f t="shared" si="0"/>
        <v>-</v>
      </c>
      <c r="I80" s="92" t="str">
        <f>IF(Q80=1,IF(H80&gt;=$I$13,"YES","NO"),"-")</f>
        <v>-</v>
      </c>
      <c r="J80" s="46"/>
      <c r="K80" s="89" t="str">
        <f t="shared" si="8"/>
        <v/>
      </c>
      <c r="L80" s="27">
        <f t="shared" si="1"/>
        <v>0</v>
      </c>
      <c r="M80" s="27">
        <f t="shared" si="2"/>
        <v>0</v>
      </c>
      <c r="N80" s="14">
        <f t="shared" si="3"/>
        <v>0</v>
      </c>
      <c r="O80" s="14">
        <f t="shared" si="4"/>
        <v>0</v>
      </c>
      <c r="P80" s="25">
        <f t="shared" si="5"/>
        <v>0</v>
      </c>
      <c r="Q80" s="25">
        <f t="shared" si="6"/>
        <v>0</v>
      </c>
      <c r="R80" s="2">
        <f t="shared" si="15"/>
        <v>0</v>
      </c>
    </row>
    <row r="81" spans="1:18" ht="16" customHeight="1" x14ac:dyDescent="0.35">
      <c r="A81" s="45"/>
      <c r="B81" s="135"/>
      <c r="C81" s="136"/>
      <c r="D81" s="128"/>
      <c r="E81" s="128"/>
      <c r="F81" s="69"/>
      <c r="G81" s="112"/>
      <c r="H81" s="122" t="str">
        <f t="shared" si="0"/>
        <v>-</v>
      </c>
      <c r="I81" s="93" t="str">
        <f>IF(Q81=1,IF(H81&gt;=$I$13,"YES","NO"),"-")</f>
        <v>-</v>
      </c>
      <c r="J81" s="46"/>
      <c r="K81" s="89" t="str">
        <f t="shared" si="8"/>
        <v/>
      </c>
      <c r="L81" s="27">
        <f t="shared" si="1"/>
        <v>0</v>
      </c>
      <c r="M81" s="27">
        <f t="shared" si="2"/>
        <v>0</v>
      </c>
      <c r="N81" s="14">
        <f t="shared" si="3"/>
        <v>0</v>
      </c>
      <c r="O81" s="14">
        <f t="shared" si="4"/>
        <v>0</v>
      </c>
      <c r="P81" s="25">
        <f t="shared" si="5"/>
        <v>0</v>
      </c>
      <c r="Q81" s="25">
        <f t="shared" si="6"/>
        <v>0</v>
      </c>
      <c r="R81" s="2">
        <f t="shared" si="15"/>
        <v>0</v>
      </c>
    </row>
    <row r="82" spans="1:18" ht="16" customHeight="1" x14ac:dyDescent="0.35">
      <c r="A82" s="45"/>
      <c r="B82" s="135"/>
      <c r="C82" s="136"/>
      <c r="D82" s="128"/>
      <c r="E82" s="128"/>
      <c r="F82" s="69"/>
      <c r="G82" s="112"/>
      <c r="H82" s="122" t="str">
        <f t="shared" si="0"/>
        <v>-</v>
      </c>
      <c r="I82" s="93" t="str">
        <f t="shared" ref="I82:I104" si="34">IF(Q82=1,IF(H82&gt;=$I$13,"YES","NO"),"-")</f>
        <v>-</v>
      </c>
      <c r="J82" s="46"/>
      <c r="K82" s="89" t="str">
        <f t="shared" si="8"/>
        <v/>
      </c>
      <c r="L82" s="27">
        <f t="shared" si="1"/>
        <v>0</v>
      </c>
      <c r="M82" s="27">
        <f t="shared" si="2"/>
        <v>0</v>
      </c>
      <c r="N82" s="14">
        <f t="shared" si="3"/>
        <v>0</v>
      </c>
      <c r="O82" s="14">
        <f t="shared" si="4"/>
        <v>0</v>
      </c>
      <c r="P82" s="25">
        <f t="shared" si="5"/>
        <v>0</v>
      </c>
      <c r="Q82" s="25">
        <f t="shared" si="6"/>
        <v>0</v>
      </c>
      <c r="R82" s="2">
        <f t="shared" si="15"/>
        <v>0</v>
      </c>
    </row>
    <row r="83" spans="1:18" ht="16" customHeight="1" x14ac:dyDescent="0.35">
      <c r="A83" s="45"/>
      <c r="B83" s="135"/>
      <c r="C83" s="136"/>
      <c r="D83" s="128"/>
      <c r="E83" s="128"/>
      <c r="F83" s="69"/>
      <c r="G83" s="112"/>
      <c r="H83" s="122" t="str">
        <f t="shared" si="0"/>
        <v>-</v>
      </c>
      <c r="I83" s="93" t="str">
        <f t="shared" si="34"/>
        <v>-</v>
      </c>
      <c r="J83" s="46"/>
      <c r="K83" s="89" t="str">
        <f t="shared" si="8"/>
        <v/>
      </c>
      <c r="L83" s="27">
        <f t="shared" si="1"/>
        <v>0</v>
      </c>
      <c r="M83" s="27">
        <f t="shared" si="2"/>
        <v>0</v>
      </c>
      <c r="N83" s="14">
        <f t="shared" si="3"/>
        <v>0</v>
      </c>
      <c r="O83" s="14">
        <f t="shared" si="4"/>
        <v>0</v>
      </c>
      <c r="P83" s="25">
        <f t="shared" si="5"/>
        <v>0</v>
      </c>
      <c r="Q83" s="25">
        <f t="shared" si="6"/>
        <v>0</v>
      </c>
      <c r="R83" s="2">
        <f t="shared" si="15"/>
        <v>0</v>
      </c>
    </row>
    <row r="84" spans="1:18" ht="16" customHeight="1" x14ac:dyDescent="0.35">
      <c r="A84" s="45"/>
      <c r="B84" s="135"/>
      <c r="C84" s="136"/>
      <c r="D84" s="128"/>
      <c r="E84" s="128"/>
      <c r="F84" s="69"/>
      <c r="G84" s="112"/>
      <c r="H84" s="122" t="str">
        <f t="shared" si="0"/>
        <v>-</v>
      </c>
      <c r="I84" s="93" t="str">
        <f t="shared" si="34"/>
        <v>-</v>
      </c>
      <c r="J84" s="46"/>
      <c r="K84" s="89" t="str">
        <f t="shared" si="8"/>
        <v/>
      </c>
      <c r="L84" s="27">
        <f t="shared" si="1"/>
        <v>0</v>
      </c>
      <c r="M84" s="27">
        <f t="shared" si="2"/>
        <v>0</v>
      </c>
      <c r="N84" s="14">
        <f t="shared" si="3"/>
        <v>0</v>
      </c>
      <c r="O84" s="14">
        <f t="shared" si="4"/>
        <v>0</v>
      </c>
      <c r="P84" s="25">
        <f t="shared" si="5"/>
        <v>0</v>
      </c>
      <c r="Q84" s="25">
        <f t="shared" si="6"/>
        <v>0</v>
      </c>
      <c r="R84" s="2">
        <f t="shared" si="15"/>
        <v>0</v>
      </c>
    </row>
    <row r="85" spans="1:18" ht="16" customHeight="1" x14ac:dyDescent="0.35">
      <c r="A85" s="45"/>
      <c r="B85" s="135"/>
      <c r="C85" s="136"/>
      <c r="D85" s="128"/>
      <c r="E85" s="128"/>
      <c r="F85" s="69"/>
      <c r="G85" s="112"/>
      <c r="H85" s="122" t="str">
        <f t="shared" si="0"/>
        <v>-</v>
      </c>
      <c r="I85" s="93" t="str">
        <f t="shared" si="34"/>
        <v>-</v>
      </c>
      <c r="J85" s="46"/>
      <c r="K85" s="89" t="str">
        <f t="shared" si="8"/>
        <v/>
      </c>
      <c r="L85" s="27">
        <f t="shared" si="1"/>
        <v>0</v>
      </c>
      <c r="M85" s="27">
        <f t="shared" si="2"/>
        <v>0</v>
      </c>
      <c r="N85" s="14">
        <f t="shared" si="3"/>
        <v>0</v>
      </c>
      <c r="O85" s="14">
        <f t="shared" si="4"/>
        <v>0</v>
      </c>
      <c r="P85" s="25">
        <f t="shared" si="5"/>
        <v>0</v>
      </c>
      <c r="Q85" s="25">
        <f t="shared" si="6"/>
        <v>0</v>
      </c>
      <c r="R85" s="2">
        <f t="shared" si="15"/>
        <v>0</v>
      </c>
    </row>
    <row r="86" spans="1:18" ht="16" customHeight="1" x14ac:dyDescent="0.35">
      <c r="A86" s="45"/>
      <c r="B86" s="135"/>
      <c r="C86" s="136"/>
      <c r="D86" s="128"/>
      <c r="E86" s="128"/>
      <c r="F86" s="69"/>
      <c r="G86" s="112"/>
      <c r="H86" s="122" t="str">
        <f t="shared" si="0"/>
        <v>-</v>
      </c>
      <c r="I86" s="93" t="str">
        <f t="shared" si="34"/>
        <v>-</v>
      </c>
      <c r="J86" s="46"/>
      <c r="K86" s="89" t="str">
        <f t="shared" si="8"/>
        <v/>
      </c>
      <c r="L86" s="27">
        <f t="shared" si="1"/>
        <v>0</v>
      </c>
      <c r="M86" s="27">
        <f t="shared" si="2"/>
        <v>0</v>
      </c>
      <c r="N86" s="14">
        <f t="shared" si="3"/>
        <v>0</v>
      </c>
      <c r="O86" s="14">
        <f t="shared" si="4"/>
        <v>0</v>
      </c>
      <c r="P86" s="25">
        <f t="shared" si="5"/>
        <v>0</v>
      </c>
      <c r="Q86" s="25">
        <f t="shared" si="6"/>
        <v>0</v>
      </c>
      <c r="R86" s="2">
        <f t="shared" si="15"/>
        <v>0</v>
      </c>
    </row>
    <row r="87" spans="1:18" ht="16" customHeight="1" x14ac:dyDescent="0.35">
      <c r="A87" s="45"/>
      <c r="B87" s="135"/>
      <c r="C87" s="136"/>
      <c r="D87" s="128"/>
      <c r="E87" s="128"/>
      <c r="F87" s="69"/>
      <c r="G87" s="112"/>
      <c r="H87" s="122" t="str">
        <f t="shared" si="0"/>
        <v>-</v>
      </c>
      <c r="I87" s="93" t="str">
        <f t="shared" si="34"/>
        <v>-</v>
      </c>
      <c r="J87" s="46"/>
      <c r="K87" s="89" t="str">
        <f t="shared" si="8"/>
        <v/>
      </c>
      <c r="L87" s="27">
        <f t="shared" si="1"/>
        <v>0</v>
      </c>
      <c r="M87" s="27">
        <f t="shared" si="2"/>
        <v>0</v>
      </c>
      <c r="N87" s="14">
        <f t="shared" si="3"/>
        <v>0</v>
      </c>
      <c r="O87" s="14">
        <f t="shared" si="4"/>
        <v>0</v>
      </c>
      <c r="P87" s="25">
        <f t="shared" si="5"/>
        <v>0</v>
      </c>
      <c r="Q87" s="25">
        <f t="shared" si="6"/>
        <v>0</v>
      </c>
      <c r="R87" s="2">
        <f t="shared" si="15"/>
        <v>0</v>
      </c>
    </row>
    <row r="88" spans="1:18" ht="16" customHeight="1" x14ac:dyDescent="0.35">
      <c r="A88" s="45"/>
      <c r="B88" s="135"/>
      <c r="C88" s="136"/>
      <c r="D88" s="128"/>
      <c r="E88" s="128"/>
      <c r="F88" s="69"/>
      <c r="G88" s="112"/>
      <c r="H88" s="122" t="str">
        <f t="shared" si="0"/>
        <v>-</v>
      </c>
      <c r="I88" s="93" t="str">
        <f t="shared" si="34"/>
        <v>-</v>
      </c>
      <c r="J88" s="46"/>
      <c r="K88" s="89" t="str">
        <f t="shared" si="8"/>
        <v/>
      </c>
      <c r="L88" s="27">
        <f t="shared" si="1"/>
        <v>0</v>
      </c>
      <c r="M88" s="27">
        <f t="shared" si="2"/>
        <v>0</v>
      </c>
      <c r="N88" s="14">
        <f t="shared" si="3"/>
        <v>0</v>
      </c>
      <c r="O88" s="14">
        <f t="shared" si="4"/>
        <v>0</v>
      </c>
      <c r="P88" s="25">
        <f t="shared" si="5"/>
        <v>0</v>
      </c>
      <c r="Q88" s="25">
        <f t="shared" si="6"/>
        <v>0</v>
      </c>
      <c r="R88" s="2">
        <f t="shared" si="15"/>
        <v>0</v>
      </c>
    </row>
    <row r="89" spans="1:18" ht="16" customHeight="1" x14ac:dyDescent="0.35">
      <c r="A89" s="45"/>
      <c r="B89" s="135"/>
      <c r="C89" s="136"/>
      <c r="D89" s="128"/>
      <c r="E89" s="128"/>
      <c r="F89" s="69"/>
      <c r="G89" s="112"/>
      <c r="H89" s="122" t="str">
        <f t="shared" si="0"/>
        <v>-</v>
      </c>
      <c r="I89" s="93" t="str">
        <f t="shared" si="34"/>
        <v>-</v>
      </c>
      <c r="J89" s="46"/>
      <c r="K89" s="89" t="str">
        <f t="shared" si="8"/>
        <v/>
      </c>
      <c r="L89" s="27">
        <f t="shared" si="1"/>
        <v>0</v>
      </c>
      <c r="M89" s="27">
        <f t="shared" si="2"/>
        <v>0</v>
      </c>
      <c r="N89" s="14">
        <f t="shared" si="3"/>
        <v>0</v>
      </c>
      <c r="O89" s="14">
        <f t="shared" si="4"/>
        <v>0</v>
      </c>
      <c r="P89" s="25">
        <f t="shared" si="5"/>
        <v>0</v>
      </c>
      <c r="Q89" s="25">
        <f t="shared" si="6"/>
        <v>0</v>
      </c>
      <c r="R89" s="2">
        <f t="shared" si="15"/>
        <v>0</v>
      </c>
    </row>
    <row r="90" spans="1:18" ht="16" customHeight="1" x14ac:dyDescent="0.35">
      <c r="A90" s="45"/>
      <c r="B90" s="135"/>
      <c r="C90" s="136"/>
      <c r="D90" s="128"/>
      <c r="E90" s="128"/>
      <c r="F90" s="69"/>
      <c r="G90" s="112"/>
      <c r="H90" s="122" t="str">
        <f t="shared" si="0"/>
        <v>-</v>
      </c>
      <c r="I90" s="93" t="str">
        <f t="shared" si="34"/>
        <v>-</v>
      </c>
      <c r="J90" s="46"/>
      <c r="K90" s="89" t="str">
        <f t="shared" ref="K90:K153" si="35">LEFT(B90,15)</f>
        <v/>
      </c>
      <c r="L90" s="27">
        <f t="shared" si="1"/>
        <v>0</v>
      </c>
      <c r="M90" s="27">
        <f t="shared" si="2"/>
        <v>0</v>
      </c>
      <c r="N90" s="14">
        <f t="shared" si="3"/>
        <v>0</v>
      </c>
      <c r="O90" s="14">
        <f t="shared" si="4"/>
        <v>0</v>
      </c>
      <c r="P90" s="25">
        <f t="shared" si="5"/>
        <v>0</v>
      </c>
      <c r="Q90" s="25">
        <f t="shared" si="6"/>
        <v>0</v>
      </c>
      <c r="R90" s="2">
        <f t="shared" ref="R90:R153" si="36">IF(OR(L90&lt;&gt;M90,M90&lt;&gt;N90,N90&lt;&gt;O90),1,0)</f>
        <v>0</v>
      </c>
    </row>
    <row r="91" spans="1:18" ht="16" customHeight="1" x14ac:dyDescent="0.35">
      <c r="A91" s="45"/>
      <c r="B91" s="135"/>
      <c r="C91" s="136"/>
      <c r="D91" s="128"/>
      <c r="E91" s="128"/>
      <c r="F91" s="69"/>
      <c r="G91" s="112"/>
      <c r="H91" s="122" t="str">
        <f t="shared" si="0"/>
        <v>-</v>
      </c>
      <c r="I91" s="93" t="str">
        <f t="shared" si="34"/>
        <v>-</v>
      </c>
      <c r="J91" s="46"/>
      <c r="K91" s="89" t="str">
        <f t="shared" si="35"/>
        <v/>
      </c>
      <c r="L91" s="27">
        <f t="shared" si="1"/>
        <v>0</v>
      </c>
      <c r="M91" s="27">
        <f t="shared" si="2"/>
        <v>0</v>
      </c>
      <c r="N91" s="14">
        <f t="shared" si="3"/>
        <v>0</v>
      </c>
      <c r="O91" s="14">
        <f t="shared" si="4"/>
        <v>0</v>
      </c>
      <c r="P91" s="25">
        <f t="shared" si="5"/>
        <v>0</v>
      </c>
      <c r="Q91" s="25">
        <f t="shared" si="6"/>
        <v>0</v>
      </c>
      <c r="R91" s="2">
        <f t="shared" si="36"/>
        <v>0</v>
      </c>
    </row>
    <row r="92" spans="1:18" ht="16" customHeight="1" x14ac:dyDescent="0.35">
      <c r="A92" s="45"/>
      <c r="B92" s="135"/>
      <c r="C92" s="136"/>
      <c r="D92" s="128"/>
      <c r="E92" s="128"/>
      <c r="F92" s="69"/>
      <c r="G92" s="112"/>
      <c r="H92" s="122" t="str">
        <f t="shared" si="0"/>
        <v>-</v>
      </c>
      <c r="I92" s="93" t="str">
        <f t="shared" si="34"/>
        <v>-</v>
      </c>
      <c r="J92" s="46"/>
      <c r="K92" s="89" t="str">
        <f t="shared" si="35"/>
        <v/>
      </c>
      <c r="L92" s="27">
        <f t="shared" si="1"/>
        <v>0</v>
      </c>
      <c r="M92" s="27">
        <f t="shared" si="2"/>
        <v>0</v>
      </c>
      <c r="N92" s="14">
        <f t="shared" si="3"/>
        <v>0</v>
      </c>
      <c r="O92" s="14">
        <f t="shared" si="4"/>
        <v>0</v>
      </c>
      <c r="P92" s="25">
        <f t="shared" si="5"/>
        <v>0</v>
      </c>
      <c r="Q92" s="25">
        <f t="shared" si="6"/>
        <v>0</v>
      </c>
      <c r="R92" s="2">
        <f t="shared" si="36"/>
        <v>0</v>
      </c>
    </row>
    <row r="93" spans="1:18" ht="16" customHeight="1" x14ac:dyDescent="0.35">
      <c r="A93" s="45"/>
      <c r="B93" s="135"/>
      <c r="C93" s="136"/>
      <c r="D93" s="128"/>
      <c r="E93" s="128"/>
      <c r="F93" s="69"/>
      <c r="G93" s="112"/>
      <c r="H93" s="122" t="str">
        <f t="shared" si="0"/>
        <v>-</v>
      </c>
      <c r="I93" s="93" t="str">
        <f t="shared" si="34"/>
        <v>-</v>
      </c>
      <c r="J93" s="46"/>
      <c r="K93" s="89" t="str">
        <f t="shared" si="35"/>
        <v/>
      </c>
      <c r="L93" s="27">
        <f t="shared" si="1"/>
        <v>0</v>
      </c>
      <c r="M93" s="27">
        <f t="shared" si="2"/>
        <v>0</v>
      </c>
      <c r="N93" s="14">
        <f t="shared" si="3"/>
        <v>0</v>
      </c>
      <c r="O93" s="14">
        <f t="shared" si="4"/>
        <v>0</v>
      </c>
      <c r="P93" s="25">
        <f t="shared" si="5"/>
        <v>0</v>
      </c>
      <c r="Q93" s="25">
        <f t="shared" si="6"/>
        <v>0</v>
      </c>
      <c r="R93" s="2">
        <f t="shared" si="36"/>
        <v>0</v>
      </c>
    </row>
    <row r="94" spans="1:18" ht="16" customHeight="1" x14ac:dyDescent="0.35">
      <c r="A94" s="45"/>
      <c r="B94" s="135"/>
      <c r="C94" s="136"/>
      <c r="D94" s="128"/>
      <c r="E94" s="128"/>
      <c r="F94" s="69"/>
      <c r="G94" s="112"/>
      <c r="H94" s="122" t="str">
        <f t="shared" ref="H94:H98" si="37">IF(Q94=1,G94/F94,"-")</f>
        <v>-</v>
      </c>
      <c r="I94" s="93" t="str">
        <f t="shared" ref="I94:I98" si="38">IF(Q94=1,IF(H94&gt;=$I$13,"YES","NO"),"-")</f>
        <v>-</v>
      </c>
      <c r="J94" s="46"/>
      <c r="K94" s="89" t="str">
        <f t="shared" si="35"/>
        <v/>
      </c>
      <c r="L94" s="27">
        <f t="shared" ref="L94:L98" si="39">COUNTA(B94)</f>
        <v>0</v>
      </c>
      <c r="M94" s="27">
        <f t="shared" ref="M94:M98" si="40">COUNTA(D94)</f>
        <v>0</v>
      </c>
      <c r="N94" s="14">
        <f t="shared" ref="N94:N98" si="41">IF(F94&gt;0,COUNT(F94),0)</f>
        <v>0</v>
      </c>
      <c r="O94" s="14">
        <f t="shared" ref="O94:O98" si="42">COUNT(G94)</f>
        <v>0</v>
      </c>
      <c r="P94" s="25">
        <f t="shared" ref="P94:P98" si="43">IF(M94+N94+O94&gt;0,1,0)</f>
        <v>0</v>
      </c>
      <c r="Q94" s="25">
        <f t="shared" ref="Q94:Q98" si="44">IF(L94+M94+N94+O94=4,1,0)</f>
        <v>0</v>
      </c>
      <c r="R94" s="2">
        <f t="shared" si="36"/>
        <v>0</v>
      </c>
    </row>
    <row r="95" spans="1:18" ht="16" customHeight="1" x14ac:dyDescent="0.35">
      <c r="A95" s="45"/>
      <c r="B95" s="135"/>
      <c r="C95" s="136"/>
      <c r="D95" s="128"/>
      <c r="E95" s="128"/>
      <c r="F95" s="69"/>
      <c r="G95" s="112"/>
      <c r="H95" s="122" t="str">
        <f t="shared" si="37"/>
        <v>-</v>
      </c>
      <c r="I95" s="93" t="str">
        <f t="shared" si="38"/>
        <v>-</v>
      </c>
      <c r="J95" s="46"/>
      <c r="K95" s="89" t="str">
        <f t="shared" si="35"/>
        <v/>
      </c>
      <c r="L95" s="27">
        <f t="shared" si="39"/>
        <v>0</v>
      </c>
      <c r="M95" s="27">
        <f t="shared" si="40"/>
        <v>0</v>
      </c>
      <c r="N95" s="14">
        <f t="shared" si="41"/>
        <v>0</v>
      </c>
      <c r="O95" s="14">
        <f t="shared" si="42"/>
        <v>0</v>
      </c>
      <c r="P95" s="25">
        <f t="shared" si="43"/>
        <v>0</v>
      </c>
      <c r="Q95" s="25">
        <f t="shared" si="44"/>
        <v>0</v>
      </c>
      <c r="R95" s="2">
        <f t="shared" si="36"/>
        <v>0</v>
      </c>
    </row>
    <row r="96" spans="1:18" ht="16" customHeight="1" x14ac:dyDescent="0.35">
      <c r="A96" s="45"/>
      <c r="B96" s="135"/>
      <c r="C96" s="136"/>
      <c r="D96" s="128"/>
      <c r="E96" s="128"/>
      <c r="F96" s="69"/>
      <c r="G96" s="112"/>
      <c r="H96" s="122" t="str">
        <f t="shared" si="37"/>
        <v>-</v>
      </c>
      <c r="I96" s="93" t="str">
        <f t="shared" si="38"/>
        <v>-</v>
      </c>
      <c r="J96" s="46"/>
      <c r="K96" s="89" t="str">
        <f t="shared" si="35"/>
        <v/>
      </c>
      <c r="L96" s="27">
        <f t="shared" si="39"/>
        <v>0</v>
      </c>
      <c r="M96" s="27">
        <f t="shared" si="40"/>
        <v>0</v>
      </c>
      <c r="N96" s="14">
        <f t="shared" si="41"/>
        <v>0</v>
      </c>
      <c r="O96" s="14">
        <f t="shared" si="42"/>
        <v>0</v>
      </c>
      <c r="P96" s="25">
        <f t="shared" si="43"/>
        <v>0</v>
      </c>
      <c r="Q96" s="25">
        <f t="shared" si="44"/>
        <v>0</v>
      </c>
      <c r="R96" s="2">
        <f t="shared" si="36"/>
        <v>0</v>
      </c>
    </row>
    <row r="97" spans="1:20" ht="16" customHeight="1" x14ac:dyDescent="0.35">
      <c r="A97" s="45"/>
      <c r="B97" s="135"/>
      <c r="C97" s="136"/>
      <c r="D97" s="128"/>
      <c r="E97" s="128"/>
      <c r="F97" s="69"/>
      <c r="G97" s="112"/>
      <c r="H97" s="122" t="str">
        <f t="shared" si="37"/>
        <v>-</v>
      </c>
      <c r="I97" s="93" t="str">
        <f t="shared" si="38"/>
        <v>-</v>
      </c>
      <c r="J97" s="46"/>
      <c r="K97" s="89" t="str">
        <f t="shared" si="35"/>
        <v/>
      </c>
      <c r="L97" s="27">
        <f t="shared" si="39"/>
        <v>0</v>
      </c>
      <c r="M97" s="27">
        <f t="shared" si="40"/>
        <v>0</v>
      </c>
      <c r="N97" s="14">
        <f t="shared" si="41"/>
        <v>0</v>
      </c>
      <c r="O97" s="14">
        <f t="shared" si="42"/>
        <v>0</v>
      </c>
      <c r="P97" s="25">
        <f t="shared" si="43"/>
        <v>0</v>
      </c>
      <c r="Q97" s="25">
        <f t="shared" si="44"/>
        <v>0</v>
      </c>
      <c r="R97" s="2">
        <f t="shared" si="36"/>
        <v>0</v>
      </c>
    </row>
    <row r="98" spans="1:20" ht="16" customHeight="1" x14ac:dyDescent="0.35">
      <c r="A98" s="45"/>
      <c r="B98" s="135"/>
      <c r="C98" s="136"/>
      <c r="D98" s="128"/>
      <c r="E98" s="128"/>
      <c r="F98" s="69"/>
      <c r="G98" s="112"/>
      <c r="H98" s="122" t="str">
        <f t="shared" si="37"/>
        <v>-</v>
      </c>
      <c r="I98" s="93" t="str">
        <f t="shared" si="38"/>
        <v>-</v>
      </c>
      <c r="J98" s="46"/>
      <c r="K98" s="89" t="str">
        <f t="shared" si="35"/>
        <v/>
      </c>
      <c r="L98" s="27">
        <f t="shared" si="39"/>
        <v>0</v>
      </c>
      <c r="M98" s="27">
        <f t="shared" si="40"/>
        <v>0</v>
      </c>
      <c r="N98" s="14">
        <f t="shared" si="41"/>
        <v>0</v>
      </c>
      <c r="O98" s="14">
        <f t="shared" si="42"/>
        <v>0</v>
      </c>
      <c r="P98" s="25">
        <f t="shared" si="43"/>
        <v>0</v>
      </c>
      <c r="Q98" s="25">
        <f t="shared" si="44"/>
        <v>0</v>
      </c>
      <c r="R98" s="2">
        <f t="shared" si="36"/>
        <v>0</v>
      </c>
    </row>
    <row r="99" spans="1:20" ht="16" customHeight="1" x14ac:dyDescent="0.35">
      <c r="A99" s="45"/>
      <c r="B99" s="135"/>
      <c r="C99" s="136"/>
      <c r="D99" s="128"/>
      <c r="E99" s="128"/>
      <c r="F99" s="69"/>
      <c r="G99" s="112"/>
      <c r="H99" s="122" t="str">
        <f t="shared" si="0"/>
        <v>-</v>
      </c>
      <c r="I99" s="93" t="str">
        <f t="shared" si="34"/>
        <v>-</v>
      </c>
      <c r="J99" s="46"/>
      <c r="K99" s="89" t="str">
        <f t="shared" si="35"/>
        <v/>
      </c>
      <c r="L99" s="27">
        <f t="shared" si="1"/>
        <v>0</v>
      </c>
      <c r="M99" s="27">
        <f t="shared" si="2"/>
        <v>0</v>
      </c>
      <c r="N99" s="14">
        <f t="shared" si="3"/>
        <v>0</v>
      </c>
      <c r="O99" s="14">
        <f t="shared" si="4"/>
        <v>0</v>
      </c>
      <c r="P99" s="25">
        <f t="shared" si="5"/>
        <v>0</v>
      </c>
      <c r="Q99" s="25">
        <f t="shared" si="6"/>
        <v>0</v>
      </c>
      <c r="R99" s="2">
        <f t="shared" si="36"/>
        <v>0</v>
      </c>
    </row>
    <row r="100" spans="1:20" ht="16" customHeight="1" x14ac:dyDescent="0.35">
      <c r="A100" s="45"/>
      <c r="B100" s="135"/>
      <c r="C100" s="136"/>
      <c r="D100" s="128"/>
      <c r="E100" s="128"/>
      <c r="F100" s="69"/>
      <c r="G100" s="112"/>
      <c r="H100" s="122" t="str">
        <f t="shared" si="0"/>
        <v>-</v>
      </c>
      <c r="I100" s="93" t="str">
        <f t="shared" si="34"/>
        <v>-</v>
      </c>
      <c r="J100" s="46"/>
      <c r="K100" s="89" t="str">
        <f t="shared" si="35"/>
        <v/>
      </c>
      <c r="L100" s="27">
        <f t="shared" si="1"/>
        <v>0</v>
      </c>
      <c r="M100" s="27">
        <f t="shared" si="2"/>
        <v>0</v>
      </c>
      <c r="N100" s="14">
        <f t="shared" si="3"/>
        <v>0</v>
      </c>
      <c r="O100" s="14">
        <f t="shared" si="4"/>
        <v>0</v>
      </c>
      <c r="P100" s="25">
        <f t="shared" si="5"/>
        <v>0</v>
      </c>
      <c r="Q100" s="25">
        <f t="shared" si="6"/>
        <v>0</v>
      </c>
      <c r="R100" s="2">
        <f t="shared" si="36"/>
        <v>0</v>
      </c>
    </row>
    <row r="101" spans="1:20" ht="16" customHeight="1" x14ac:dyDescent="0.35">
      <c r="A101" s="45"/>
      <c r="B101" s="135"/>
      <c r="C101" s="136"/>
      <c r="D101" s="128"/>
      <c r="E101" s="128"/>
      <c r="F101" s="69"/>
      <c r="G101" s="112"/>
      <c r="H101" s="122" t="str">
        <f t="shared" ref="H101" si="45">IF(Q101=1,G101/F101,"-")</f>
        <v>-</v>
      </c>
      <c r="I101" s="93" t="str">
        <f t="shared" si="34"/>
        <v>-</v>
      </c>
      <c r="J101" s="46"/>
      <c r="K101" s="89" t="str">
        <f t="shared" si="35"/>
        <v/>
      </c>
      <c r="L101" s="27">
        <f t="shared" ref="L101" si="46">COUNTA(B101)</f>
        <v>0</v>
      </c>
      <c r="M101" s="27">
        <f t="shared" ref="M101" si="47">COUNTA(D101)</f>
        <v>0</v>
      </c>
      <c r="N101" s="14">
        <f t="shared" ref="N101" si="48">IF(F101&gt;0,COUNT(F101),0)</f>
        <v>0</v>
      </c>
      <c r="O101" s="14">
        <f t="shared" ref="O101" si="49">COUNT(G101)</f>
        <v>0</v>
      </c>
      <c r="P101" s="25">
        <f t="shared" ref="P101" si="50">IF(M101+N101+O101&gt;0,1,0)</f>
        <v>0</v>
      </c>
      <c r="Q101" s="25">
        <f t="shared" ref="Q101" si="51">IF(L101+M101+N101+O101=4,1,0)</f>
        <v>0</v>
      </c>
      <c r="R101" s="2">
        <f t="shared" si="36"/>
        <v>0</v>
      </c>
    </row>
    <row r="102" spans="1:20" ht="16" customHeight="1" x14ac:dyDescent="0.35">
      <c r="A102" s="45"/>
      <c r="B102" s="135"/>
      <c r="C102" s="136"/>
      <c r="D102" s="128"/>
      <c r="E102" s="128"/>
      <c r="F102" s="69"/>
      <c r="G102" s="112"/>
      <c r="H102" s="122" t="str">
        <f t="shared" si="0"/>
        <v>-</v>
      </c>
      <c r="I102" s="93" t="str">
        <f t="shared" si="34"/>
        <v>-</v>
      </c>
      <c r="J102" s="46"/>
      <c r="K102" s="89" t="str">
        <f t="shared" si="35"/>
        <v/>
      </c>
      <c r="L102" s="27">
        <f t="shared" si="1"/>
        <v>0</v>
      </c>
      <c r="M102" s="27">
        <f t="shared" si="2"/>
        <v>0</v>
      </c>
      <c r="N102" s="14">
        <f t="shared" si="3"/>
        <v>0</v>
      </c>
      <c r="O102" s="14">
        <f t="shared" si="4"/>
        <v>0</v>
      </c>
      <c r="P102" s="25">
        <f t="shared" si="5"/>
        <v>0</v>
      </c>
      <c r="Q102" s="25">
        <f t="shared" si="6"/>
        <v>0</v>
      </c>
      <c r="R102" s="2">
        <f t="shared" si="36"/>
        <v>0</v>
      </c>
    </row>
    <row r="103" spans="1:20" ht="16" customHeight="1" x14ac:dyDescent="0.35">
      <c r="A103" s="45"/>
      <c r="B103" s="135"/>
      <c r="C103" s="136"/>
      <c r="D103" s="128"/>
      <c r="E103" s="128"/>
      <c r="F103" s="69"/>
      <c r="G103" s="112"/>
      <c r="H103" s="122" t="str">
        <f t="shared" si="0"/>
        <v>-</v>
      </c>
      <c r="I103" s="93" t="str">
        <f t="shared" si="34"/>
        <v>-</v>
      </c>
      <c r="J103" s="46"/>
      <c r="K103" s="89" t="str">
        <f t="shared" si="35"/>
        <v/>
      </c>
      <c r="L103" s="27">
        <f t="shared" si="1"/>
        <v>0</v>
      </c>
      <c r="M103" s="27">
        <f t="shared" si="2"/>
        <v>0</v>
      </c>
      <c r="N103" s="14">
        <f t="shared" si="3"/>
        <v>0</v>
      </c>
      <c r="O103" s="14">
        <f t="shared" si="4"/>
        <v>0</v>
      </c>
      <c r="P103" s="25">
        <f t="shared" si="5"/>
        <v>0</v>
      </c>
      <c r="Q103" s="25">
        <f t="shared" si="6"/>
        <v>0</v>
      </c>
      <c r="R103" s="2">
        <f t="shared" si="36"/>
        <v>0</v>
      </c>
    </row>
    <row r="104" spans="1:20" ht="16" customHeight="1" x14ac:dyDescent="0.35">
      <c r="A104" s="45"/>
      <c r="B104" s="135"/>
      <c r="C104" s="136"/>
      <c r="D104" s="128"/>
      <c r="E104" s="128"/>
      <c r="F104" s="69"/>
      <c r="G104" s="112"/>
      <c r="H104" s="122" t="str">
        <f t="shared" si="0"/>
        <v>-</v>
      </c>
      <c r="I104" s="93" t="str">
        <f t="shared" si="34"/>
        <v>-</v>
      </c>
      <c r="J104" s="46"/>
      <c r="K104" s="89" t="str">
        <f t="shared" si="35"/>
        <v/>
      </c>
      <c r="L104" s="27">
        <f t="shared" si="1"/>
        <v>0</v>
      </c>
      <c r="M104" s="27">
        <f t="shared" si="2"/>
        <v>0</v>
      </c>
      <c r="N104" s="14">
        <f t="shared" si="3"/>
        <v>0</v>
      </c>
      <c r="O104" s="14">
        <f t="shared" si="4"/>
        <v>0</v>
      </c>
      <c r="P104" s="25">
        <f t="shared" si="5"/>
        <v>0</v>
      </c>
      <c r="Q104" s="25">
        <f t="shared" si="6"/>
        <v>0</v>
      </c>
      <c r="R104" s="2">
        <f t="shared" si="36"/>
        <v>0</v>
      </c>
    </row>
    <row r="105" spans="1:20" ht="6" customHeight="1" thickBot="1" x14ac:dyDescent="0.4">
      <c r="A105" s="45"/>
      <c r="B105" s="56"/>
      <c r="C105" s="57"/>
      <c r="D105" s="129"/>
      <c r="E105" s="130"/>
      <c r="F105" s="71"/>
      <c r="G105" s="58"/>
      <c r="H105" s="95"/>
      <c r="I105" s="94"/>
      <c r="J105" s="46"/>
      <c r="K105" s="89" t="str">
        <f t="shared" si="35"/>
        <v/>
      </c>
      <c r="L105" s="27"/>
      <c r="M105" s="27"/>
      <c r="N105" s="14"/>
      <c r="O105" s="14"/>
      <c r="P105" s="25"/>
      <c r="Q105" s="25"/>
    </row>
    <row r="106" spans="1:20" customFormat="1" ht="38.5" customHeight="1" thickBot="1" x14ac:dyDescent="0.55000000000000004">
      <c r="A106" s="73"/>
      <c r="B106" s="144" t="str">
        <f>"Title I "&amp;" "&amp;C$11&amp;" Schools, "&amp;N$10&amp;"   -   page 4"</f>
        <v>Title I   Schools, [size?]   -   page 4</v>
      </c>
      <c r="C106" s="144"/>
      <c r="D106" s="144"/>
      <c r="E106" s="144"/>
      <c r="F106" s="144"/>
      <c r="G106" s="144"/>
      <c r="H106" s="144"/>
      <c r="I106" s="144"/>
      <c r="K106" s="89"/>
      <c r="R106" s="2"/>
      <c r="S106" s="74"/>
      <c r="T106" s="74"/>
    </row>
    <row r="107" spans="1:20" ht="42.5" customHeight="1" thickBot="1" x14ac:dyDescent="0.4">
      <c r="A107" s="45"/>
      <c r="B107" s="142" t="s">
        <v>2</v>
      </c>
      <c r="C107" s="143"/>
      <c r="D107" s="146" t="s">
        <v>0</v>
      </c>
      <c r="E107" s="146"/>
      <c r="F107" s="24" t="str" cm="1">
        <f t="array" ref="F107">_xlfn.IFS(L$10=0,N$11,L$10=1,N$12,L$10=2,N$13,L$10=3,N$14)</f>
        <v>Enrollment</v>
      </c>
      <c r="G107" s="24" t="str">
        <f>"Base Salary Total
"&amp;N$9</f>
        <v>Base Salary Total
[staff type?]</v>
      </c>
      <c r="H107" s="91" t="s">
        <v>28</v>
      </c>
      <c r="I107" s="90" t="s">
        <v>25</v>
      </c>
      <c r="J107" s="47"/>
      <c r="K107" s="89"/>
      <c r="L107"/>
      <c r="M107"/>
      <c r="N107"/>
      <c r="O107"/>
      <c r="P107"/>
      <c r="Q107"/>
    </row>
    <row r="108" spans="1:20" ht="16" customHeight="1" x14ac:dyDescent="0.35">
      <c r="A108" s="45"/>
      <c r="B108" s="137"/>
      <c r="C108" s="138"/>
      <c r="D108" s="139"/>
      <c r="E108" s="139"/>
      <c r="F108" s="68"/>
      <c r="G108" s="110"/>
      <c r="H108" s="121" t="str">
        <f t="shared" ref="H108:H186" si="52">IF(Q108=1,G108/F108,"-")</f>
        <v>-</v>
      </c>
      <c r="I108" s="92" t="str">
        <f>IF(Q108=1,IF(H108&gt;=$I$13,"YES","NO"),"-")</f>
        <v>-</v>
      </c>
      <c r="J108" s="46"/>
      <c r="K108" s="89" t="str">
        <f t="shared" si="35"/>
        <v/>
      </c>
      <c r="L108" s="27">
        <f t="shared" ref="L108:L186" si="53">COUNTA(B108)</f>
        <v>0</v>
      </c>
      <c r="M108" s="27">
        <f t="shared" ref="M108:M186" si="54">COUNTA(D108)</f>
        <v>0</v>
      </c>
      <c r="N108" s="14">
        <f t="shared" ref="N108:N186" si="55">IF(F108&gt;0,COUNT(F108),0)</f>
        <v>0</v>
      </c>
      <c r="O108" s="14">
        <f t="shared" ref="O108:O186" si="56">COUNT(G108)</f>
        <v>0</v>
      </c>
      <c r="P108" s="25">
        <f t="shared" ref="P108:P186" si="57">IF(M108+N108+O108&gt;0,1,0)</f>
        <v>0</v>
      </c>
      <c r="Q108" s="25">
        <f t="shared" ref="Q108:Q186" si="58">IF(L108+M108+N108+O108=4,1,0)</f>
        <v>0</v>
      </c>
      <c r="R108" s="2">
        <f t="shared" si="36"/>
        <v>0</v>
      </c>
    </row>
    <row r="109" spans="1:20" ht="16" customHeight="1" x14ac:dyDescent="0.35">
      <c r="A109" s="45"/>
      <c r="B109" s="135"/>
      <c r="C109" s="136"/>
      <c r="D109" s="128"/>
      <c r="E109" s="128"/>
      <c r="F109" s="69"/>
      <c r="G109" s="112"/>
      <c r="H109" s="122" t="str">
        <f t="shared" si="52"/>
        <v>-</v>
      </c>
      <c r="I109" s="93" t="str">
        <f>IF(Q109=1,IF(H109&gt;=$I$13,"YES","NO"),"-")</f>
        <v>-</v>
      </c>
      <c r="J109" s="46"/>
      <c r="K109" s="89" t="str">
        <f t="shared" si="35"/>
        <v/>
      </c>
      <c r="L109" s="27">
        <f t="shared" si="53"/>
        <v>0</v>
      </c>
      <c r="M109" s="27">
        <f t="shared" si="54"/>
        <v>0</v>
      </c>
      <c r="N109" s="14">
        <f t="shared" si="55"/>
        <v>0</v>
      </c>
      <c r="O109" s="14">
        <f t="shared" si="56"/>
        <v>0</v>
      </c>
      <c r="P109" s="25">
        <f t="shared" si="57"/>
        <v>0</v>
      </c>
      <c r="Q109" s="25">
        <f t="shared" si="58"/>
        <v>0</v>
      </c>
      <c r="R109" s="2">
        <f t="shared" si="36"/>
        <v>0</v>
      </c>
    </row>
    <row r="110" spans="1:20" ht="16" customHeight="1" x14ac:dyDescent="0.35">
      <c r="A110" s="45"/>
      <c r="B110" s="135"/>
      <c r="C110" s="136"/>
      <c r="D110" s="128"/>
      <c r="E110" s="128"/>
      <c r="F110" s="69"/>
      <c r="G110" s="112"/>
      <c r="H110" s="122" t="str">
        <f t="shared" si="52"/>
        <v>-</v>
      </c>
      <c r="I110" s="93" t="str">
        <f t="shared" ref="I110:I132" si="59">IF(Q110=1,IF(H110&gt;=$I$13,"YES","NO"),"-")</f>
        <v>-</v>
      </c>
      <c r="J110" s="46"/>
      <c r="K110" s="89" t="str">
        <f t="shared" si="35"/>
        <v/>
      </c>
      <c r="L110" s="27">
        <f t="shared" si="53"/>
        <v>0</v>
      </c>
      <c r="M110" s="27">
        <f t="shared" si="54"/>
        <v>0</v>
      </c>
      <c r="N110" s="14">
        <f t="shared" si="55"/>
        <v>0</v>
      </c>
      <c r="O110" s="14">
        <f t="shared" si="56"/>
        <v>0</v>
      </c>
      <c r="P110" s="25">
        <f t="shared" si="57"/>
        <v>0</v>
      </c>
      <c r="Q110" s="25">
        <f t="shared" si="58"/>
        <v>0</v>
      </c>
      <c r="R110" s="2">
        <f t="shared" si="36"/>
        <v>0</v>
      </c>
    </row>
    <row r="111" spans="1:20" ht="16" customHeight="1" x14ac:dyDescent="0.35">
      <c r="A111" s="45"/>
      <c r="B111" s="135"/>
      <c r="C111" s="136"/>
      <c r="D111" s="128"/>
      <c r="E111" s="128"/>
      <c r="F111" s="69"/>
      <c r="G111" s="112"/>
      <c r="H111" s="122" t="str">
        <f t="shared" si="52"/>
        <v>-</v>
      </c>
      <c r="I111" s="93" t="str">
        <f t="shared" si="59"/>
        <v>-</v>
      </c>
      <c r="J111" s="46"/>
      <c r="K111" s="89" t="str">
        <f t="shared" si="35"/>
        <v/>
      </c>
      <c r="L111" s="27">
        <f t="shared" si="53"/>
        <v>0</v>
      </c>
      <c r="M111" s="27">
        <f t="shared" si="54"/>
        <v>0</v>
      </c>
      <c r="N111" s="14">
        <f t="shared" si="55"/>
        <v>0</v>
      </c>
      <c r="O111" s="14">
        <f t="shared" si="56"/>
        <v>0</v>
      </c>
      <c r="P111" s="25">
        <f t="shared" si="57"/>
        <v>0</v>
      </c>
      <c r="Q111" s="25">
        <f t="shared" si="58"/>
        <v>0</v>
      </c>
      <c r="R111" s="2">
        <f t="shared" si="36"/>
        <v>0</v>
      </c>
    </row>
    <row r="112" spans="1:20" ht="16" customHeight="1" x14ac:dyDescent="0.35">
      <c r="A112" s="45"/>
      <c r="B112" s="135"/>
      <c r="C112" s="136"/>
      <c r="D112" s="128"/>
      <c r="E112" s="128"/>
      <c r="F112" s="69"/>
      <c r="G112" s="112"/>
      <c r="H112" s="122" t="str">
        <f t="shared" si="52"/>
        <v>-</v>
      </c>
      <c r="I112" s="93" t="str">
        <f t="shared" si="59"/>
        <v>-</v>
      </c>
      <c r="J112" s="46"/>
      <c r="K112" s="89" t="str">
        <f t="shared" si="35"/>
        <v/>
      </c>
      <c r="L112" s="27">
        <f t="shared" si="53"/>
        <v>0</v>
      </c>
      <c r="M112" s="27">
        <f t="shared" si="54"/>
        <v>0</v>
      </c>
      <c r="N112" s="14">
        <f t="shared" si="55"/>
        <v>0</v>
      </c>
      <c r="O112" s="14">
        <f t="shared" si="56"/>
        <v>0</v>
      </c>
      <c r="P112" s="25">
        <f t="shared" si="57"/>
        <v>0</v>
      </c>
      <c r="Q112" s="25">
        <f t="shared" si="58"/>
        <v>0</v>
      </c>
      <c r="R112" s="2">
        <f t="shared" si="36"/>
        <v>0</v>
      </c>
    </row>
    <row r="113" spans="1:18" ht="16" customHeight="1" x14ac:dyDescent="0.35">
      <c r="A113" s="45"/>
      <c r="B113" s="135"/>
      <c r="C113" s="136"/>
      <c r="D113" s="128"/>
      <c r="E113" s="128"/>
      <c r="F113" s="69"/>
      <c r="G113" s="112"/>
      <c r="H113" s="122" t="str">
        <f t="shared" si="52"/>
        <v>-</v>
      </c>
      <c r="I113" s="93" t="str">
        <f t="shared" si="59"/>
        <v>-</v>
      </c>
      <c r="J113" s="46"/>
      <c r="K113" s="89" t="str">
        <f t="shared" si="35"/>
        <v/>
      </c>
      <c r="L113" s="27">
        <f t="shared" si="53"/>
        <v>0</v>
      </c>
      <c r="M113" s="27">
        <f t="shared" si="54"/>
        <v>0</v>
      </c>
      <c r="N113" s="14">
        <f t="shared" si="55"/>
        <v>0</v>
      </c>
      <c r="O113" s="14">
        <f t="shared" si="56"/>
        <v>0</v>
      </c>
      <c r="P113" s="25">
        <f t="shared" si="57"/>
        <v>0</v>
      </c>
      <c r="Q113" s="25">
        <f t="shared" si="58"/>
        <v>0</v>
      </c>
      <c r="R113" s="2">
        <f t="shared" si="36"/>
        <v>0</v>
      </c>
    </row>
    <row r="114" spans="1:18" ht="16" customHeight="1" x14ac:dyDescent="0.35">
      <c r="A114" s="45"/>
      <c r="B114" s="135"/>
      <c r="C114" s="136"/>
      <c r="D114" s="128"/>
      <c r="E114" s="128"/>
      <c r="F114" s="69"/>
      <c r="G114" s="112"/>
      <c r="H114" s="122" t="str">
        <f t="shared" si="52"/>
        <v>-</v>
      </c>
      <c r="I114" s="93" t="str">
        <f t="shared" si="59"/>
        <v>-</v>
      </c>
      <c r="J114" s="46"/>
      <c r="K114" s="89" t="str">
        <f t="shared" si="35"/>
        <v/>
      </c>
      <c r="L114" s="27">
        <f t="shared" si="53"/>
        <v>0</v>
      </c>
      <c r="M114" s="27">
        <f t="shared" si="54"/>
        <v>0</v>
      </c>
      <c r="N114" s="14">
        <f t="shared" si="55"/>
        <v>0</v>
      </c>
      <c r="O114" s="14">
        <f t="shared" si="56"/>
        <v>0</v>
      </c>
      <c r="P114" s="25">
        <f t="shared" si="57"/>
        <v>0</v>
      </c>
      <c r="Q114" s="25">
        <f t="shared" si="58"/>
        <v>0</v>
      </c>
      <c r="R114" s="2">
        <f t="shared" si="36"/>
        <v>0</v>
      </c>
    </row>
    <row r="115" spans="1:18" ht="16" customHeight="1" x14ac:dyDescent="0.35">
      <c r="A115" s="45"/>
      <c r="B115" s="135"/>
      <c r="C115" s="136"/>
      <c r="D115" s="128"/>
      <c r="E115" s="128"/>
      <c r="F115" s="69"/>
      <c r="G115" s="112"/>
      <c r="H115" s="122" t="str">
        <f t="shared" si="52"/>
        <v>-</v>
      </c>
      <c r="I115" s="93" t="str">
        <f t="shared" si="59"/>
        <v>-</v>
      </c>
      <c r="J115" s="46"/>
      <c r="K115" s="89" t="str">
        <f t="shared" si="35"/>
        <v/>
      </c>
      <c r="L115" s="27">
        <f t="shared" si="53"/>
        <v>0</v>
      </c>
      <c r="M115" s="27">
        <f t="shared" si="54"/>
        <v>0</v>
      </c>
      <c r="N115" s="14">
        <f t="shared" si="55"/>
        <v>0</v>
      </c>
      <c r="O115" s="14">
        <f t="shared" si="56"/>
        <v>0</v>
      </c>
      <c r="P115" s="25">
        <f t="shared" si="57"/>
        <v>0</v>
      </c>
      <c r="Q115" s="25">
        <f t="shared" si="58"/>
        <v>0</v>
      </c>
      <c r="R115" s="2">
        <f t="shared" si="36"/>
        <v>0</v>
      </c>
    </row>
    <row r="116" spans="1:18" ht="16" customHeight="1" x14ac:dyDescent="0.35">
      <c r="A116" s="45"/>
      <c r="B116" s="135"/>
      <c r="C116" s="136"/>
      <c r="D116" s="128"/>
      <c r="E116" s="128"/>
      <c r="F116" s="69"/>
      <c r="G116" s="112"/>
      <c r="H116" s="122" t="str">
        <f t="shared" si="52"/>
        <v>-</v>
      </c>
      <c r="I116" s="93" t="str">
        <f t="shared" si="59"/>
        <v>-</v>
      </c>
      <c r="J116" s="46"/>
      <c r="K116" s="89" t="str">
        <f t="shared" si="35"/>
        <v/>
      </c>
      <c r="L116" s="27">
        <f t="shared" si="53"/>
        <v>0</v>
      </c>
      <c r="M116" s="27">
        <f t="shared" si="54"/>
        <v>0</v>
      </c>
      <c r="N116" s="14">
        <f t="shared" si="55"/>
        <v>0</v>
      </c>
      <c r="O116" s="14">
        <f t="shared" si="56"/>
        <v>0</v>
      </c>
      <c r="P116" s="25">
        <f t="shared" si="57"/>
        <v>0</v>
      </c>
      <c r="Q116" s="25">
        <f t="shared" si="58"/>
        <v>0</v>
      </c>
      <c r="R116" s="2">
        <f t="shared" si="36"/>
        <v>0</v>
      </c>
    </row>
    <row r="117" spans="1:18" ht="16" customHeight="1" x14ac:dyDescent="0.35">
      <c r="A117" s="45"/>
      <c r="B117" s="135"/>
      <c r="C117" s="136"/>
      <c r="D117" s="128"/>
      <c r="E117" s="128"/>
      <c r="F117" s="69"/>
      <c r="G117" s="112"/>
      <c r="H117" s="122" t="str">
        <f t="shared" si="52"/>
        <v>-</v>
      </c>
      <c r="I117" s="93" t="str">
        <f t="shared" si="59"/>
        <v>-</v>
      </c>
      <c r="J117" s="46"/>
      <c r="K117" s="89" t="str">
        <f t="shared" si="35"/>
        <v/>
      </c>
      <c r="L117" s="27">
        <f t="shared" si="53"/>
        <v>0</v>
      </c>
      <c r="M117" s="27">
        <f t="shared" si="54"/>
        <v>0</v>
      </c>
      <c r="N117" s="14">
        <f t="shared" si="55"/>
        <v>0</v>
      </c>
      <c r="O117" s="14">
        <f t="shared" si="56"/>
        <v>0</v>
      </c>
      <c r="P117" s="25">
        <f t="shared" si="57"/>
        <v>0</v>
      </c>
      <c r="Q117" s="25">
        <f t="shared" si="58"/>
        <v>0</v>
      </c>
      <c r="R117" s="2">
        <f t="shared" si="36"/>
        <v>0</v>
      </c>
    </row>
    <row r="118" spans="1:18" ht="16" customHeight="1" x14ac:dyDescent="0.35">
      <c r="A118" s="45"/>
      <c r="B118" s="135"/>
      <c r="C118" s="136"/>
      <c r="D118" s="128"/>
      <c r="E118" s="128"/>
      <c r="F118" s="69"/>
      <c r="G118" s="112"/>
      <c r="H118" s="122" t="str">
        <f t="shared" si="52"/>
        <v>-</v>
      </c>
      <c r="I118" s="93" t="str">
        <f t="shared" si="59"/>
        <v>-</v>
      </c>
      <c r="J118" s="46"/>
      <c r="K118" s="89" t="str">
        <f t="shared" si="35"/>
        <v/>
      </c>
      <c r="L118" s="27">
        <f t="shared" si="53"/>
        <v>0</v>
      </c>
      <c r="M118" s="27">
        <f t="shared" si="54"/>
        <v>0</v>
      </c>
      <c r="N118" s="14">
        <f t="shared" si="55"/>
        <v>0</v>
      </c>
      <c r="O118" s="14">
        <f t="shared" si="56"/>
        <v>0</v>
      </c>
      <c r="P118" s="25">
        <f t="shared" si="57"/>
        <v>0</v>
      </c>
      <c r="Q118" s="25">
        <f t="shared" si="58"/>
        <v>0</v>
      </c>
      <c r="R118" s="2">
        <f t="shared" si="36"/>
        <v>0</v>
      </c>
    </row>
    <row r="119" spans="1:18" ht="16" customHeight="1" x14ac:dyDescent="0.35">
      <c r="A119" s="45"/>
      <c r="B119" s="135"/>
      <c r="C119" s="136"/>
      <c r="D119" s="128"/>
      <c r="E119" s="128"/>
      <c r="F119" s="69"/>
      <c r="G119" s="112"/>
      <c r="H119" s="122" t="str">
        <f t="shared" si="52"/>
        <v>-</v>
      </c>
      <c r="I119" s="93" t="str">
        <f t="shared" si="59"/>
        <v>-</v>
      </c>
      <c r="J119" s="46"/>
      <c r="K119" s="89" t="str">
        <f t="shared" si="35"/>
        <v/>
      </c>
      <c r="L119" s="27">
        <f t="shared" si="53"/>
        <v>0</v>
      </c>
      <c r="M119" s="27">
        <f t="shared" si="54"/>
        <v>0</v>
      </c>
      <c r="N119" s="14">
        <f t="shared" si="55"/>
        <v>0</v>
      </c>
      <c r="O119" s="14">
        <f t="shared" si="56"/>
        <v>0</v>
      </c>
      <c r="P119" s="25">
        <f t="shared" si="57"/>
        <v>0</v>
      </c>
      <c r="Q119" s="25">
        <f t="shared" si="58"/>
        <v>0</v>
      </c>
      <c r="R119" s="2">
        <f t="shared" si="36"/>
        <v>0</v>
      </c>
    </row>
    <row r="120" spans="1:18" ht="16" customHeight="1" x14ac:dyDescent="0.35">
      <c r="A120" s="45"/>
      <c r="B120" s="135"/>
      <c r="C120" s="136"/>
      <c r="D120" s="128"/>
      <c r="E120" s="128"/>
      <c r="F120" s="69"/>
      <c r="G120" s="112"/>
      <c r="H120" s="122" t="str">
        <f t="shared" si="52"/>
        <v>-</v>
      </c>
      <c r="I120" s="93" t="str">
        <f t="shared" si="59"/>
        <v>-</v>
      </c>
      <c r="J120" s="46"/>
      <c r="K120" s="89" t="str">
        <f t="shared" si="35"/>
        <v/>
      </c>
      <c r="L120" s="27">
        <f t="shared" si="53"/>
        <v>0</v>
      </c>
      <c r="M120" s="27">
        <f t="shared" si="54"/>
        <v>0</v>
      </c>
      <c r="N120" s="14">
        <f t="shared" si="55"/>
        <v>0</v>
      </c>
      <c r="O120" s="14">
        <f t="shared" si="56"/>
        <v>0</v>
      </c>
      <c r="P120" s="25">
        <f t="shared" si="57"/>
        <v>0</v>
      </c>
      <c r="Q120" s="25">
        <f t="shared" si="58"/>
        <v>0</v>
      </c>
      <c r="R120" s="2">
        <f t="shared" si="36"/>
        <v>0</v>
      </c>
    </row>
    <row r="121" spans="1:18" ht="16" customHeight="1" x14ac:dyDescent="0.35">
      <c r="A121" s="45"/>
      <c r="B121" s="135"/>
      <c r="C121" s="136"/>
      <c r="D121" s="128"/>
      <c r="E121" s="128"/>
      <c r="F121" s="69"/>
      <c r="G121" s="112"/>
      <c r="H121" s="122" t="str">
        <f t="shared" si="52"/>
        <v>-</v>
      </c>
      <c r="I121" s="93" t="str">
        <f t="shared" si="59"/>
        <v>-</v>
      </c>
      <c r="J121" s="46"/>
      <c r="K121" s="89" t="str">
        <f t="shared" si="35"/>
        <v/>
      </c>
      <c r="L121" s="27">
        <f t="shared" si="53"/>
        <v>0</v>
      </c>
      <c r="M121" s="27">
        <f t="shared" si="54"/>
        <v>0</v>
      </c>
      <c r="N121" s="14">
        <f t="shared" si="55"/>
        <v>0</v>
      </c>
      <c r="O121" s="14">
        <f t="shared" si="56"/>
        <v>0</v>
      </c>
      <c r="P121" s="25">
        <f t="shared" si="57"/>
        <v>0</v>
      </c>
      <c r="Q121" s="25">
        <f t="shared" si="58"/>
        <v>0</v>
      </c>
      <c r="R121" s="2">
        <f t="shared" si="36"/>
        <v>0</v>
      </c>
    </row>
    <row r="122" spans="1:18" ht="16" customHeight="1" x14ac:dyDescent="0.35">
      <c r="A122" s="45"/>
      <c r="B122" s="135"/>
      <c r="C122" s="136"/>
      <c r="D122" s="128"/>
      <c r="E122" s="128"/>
      <c r="F122" s="69"/>
      <c r="G122" s="112"/>
      <c r="H122" s="122" t="str">
        <f t="shared" ref="H122:H126" si="60">IF(Q122=1,G122/F122,"-")</f>
        <v>-</v>
      </c>
      <c r="I122" s="93" t="str">
        <f t="shared" ref="I122:I126" si="61">IF(Q122=1,IF(H122&gt;=$I$13,"YES","NO"),"-")</f>
        <v>-</v>
      </c>
      <c r="J122" s="46"/>
      <c r="K122" s="89" t="str">
        <f t="shared" si="35"/>
        <v/>
      </c>
      <c r="L122" s="27">
        <f t="shared" ref="L122:L126" si="62">COUNTA(B122)</f>
        <v>0</v>
      </c>
      <c r="M122" s="27">
        <f t="shared" ref="M122:M126" si="63">COUNTA(D122)</f>
        <v>0</v>
      </c>
      <c r="N122" s="14">
        <f t="shared" ref="N122:N126" si="64">IF(F122&gt;0,COUNT(F122),0)</f>
        <v>0</v>
      </c>
      <c r="O122" s="14">
        <f t="shared" ref="O122:O126" si="65">COUNT(G122)</f>
        <v>0</v>
      </c>
      <c r="P122" s="25">
        <f t="shared" ref="P122:P126" si="66">IF(M122+N122+O122&gt;0,1,0)</f>
        <v>0</v>
      </c>
      <c r="Q122" s="25">
        <f t="shared" ref="Q122:Q126" si="67">IF(L122+M122+N122+O122=4,1,0)</f>
        <v>0</v>
      </c>
      <c r="R122" s="2">
        <f t="shared" si="36"/>
        <v>0</v>
      </c>
    </row>
    <row r="123" spans="1:18" ht="16" customHeight="1" x14ac:dyDescent="0.35">
      <c r="A123" s="45"/>
      <c r="B123" s="135"/>
      <c r="C123" s="136"/>
      <c r="D123" s="128"/>
      <c r="E123" s="128"/>
      <c r="F123" s="69"/>
      <c r="G123" s="112"/>
      <c r="H123" s="122" t="str">
        <f t="shared" si="60"/>
        <v>-</v>
      </c>
      <c r="I123" s="93" t="str">
        <f t="shared" si="61"/>
        <v>-</v>
      </c>
      <c r="J123" s="46"/>
      <c r="K123" s="89" t="str">
        <f t="shared" si="35"/>
        <v/>
      </c>
      <c r="L123" s="27">
        <f t="shared" si="62"/>
        <v>0</v>
      </c>
      <c r="M123" s="27">
        <f t="shared" si="63"/>
        <v>0</v>
      </c>
      <c r="N123" s="14">
        <f t="shared" si="64"/>
        <v>0</v>
      </c>
      <c r="O123" s="14">
        <f t="shared" si="65"/>
        <v>0</v>
      </c>
      <c r="P123" s="25">
        <f t="shared" si="66"/>
        <v>0</v>
      </c>
      <c r="Q123" s="25">
        <f t="shared" si="67"/>
        <v>0</v>
      </c>
      <c r="R123" s="2">
        <f t="shared" si="36"/>
        <v>0</v>
      </c>
    </row>
    <row r="124" spans="1:18" ht="16" customHeight="1" x14ac:dyDescent="0.35">
      <c r="A124" s="45"/>
      <c r="B124" s="135"/>
      <c r="C124" s="136"/>
      <c r="D124" s="128"/>
      <c r="E124" s="128"/>
      <c r="F124" s="69"/>
      <c r="G124" s="112"/>
      <c r="H124" s="122" t="str">
        <f t="shared" si="60"/>
        <v>-</v>
      </c>
      <c r="I124" s="93" t="str">
        <f t="shared" si="61"/>
        <v>-</v>
      </c>
      <c r="J124" s="46"/>
      <c r="K124" s="89" t="str">
        <f t="shared" si="35"/>
        <v/>
      </c>
      <c r="L124" s="27">
        <f t="shared" si="62"/>
        <v>0</v>
      </c>
      <c r="M124" s="27">
        <f t="shared" si="63"/>
        <v>0</v>
      </c>
      <c r="N124" s="14">
        <f t="shared" si="64"/>
        <v>0</v>
      </c>
      <c r="O124" s="14">
        <f t="shared" si="65"/>
        <v>0</v>
      </c>
      <c r="P124" s="25">
        <f t="shared" si="66"/>
        <v>0</v>
      </c>
      <c r="Q124" s="25">
        <f t="shared" si="67"/>
        <v>0</v>
      </c>
      <c r="R124" s="2">
        <f t="shared" si="36"/>
        <v>0</v>
      </c>
    </row>
    <row r="125" spans="1:18" ht="16" customHeight="1" x14ac:dyDescent="0.35">
      <c r="A125" s="45"/>
      <c r="B125" s="135"/>
      <c r="C125" s="136"/>
      <c r="D125" s="128"/>
      <c r="E125" s="128"/>
      <c r="F125" s="69"/>
      <c r="G125" s="112"/>
      <c r="H125" s="122" t="str">
        <f t="shared" si="60"/>
        <v>-</v>
      </c>
      <c r="I125" s="93" t="str">
        <f t="shared" si="61"/>
        <v>-</v>
      </c>
      <c r="J125" s="46"/>
      <c r="K125" s="89" t="str">
        <f t="shared" si="35"/>
        <v/>
      </c>
      <c r="L125" s="27">
        <f t="shared" si="62"/>
        <v>0</v>
      </c>
      <c r="M125" s="27">
        <f t="shared" si="63"/>
        <v>0</v>
      </c>
      <c r="N125" s="14">
        <f t="shared" si="64"/>
        <v>0</v>
      </c>
      <c r="O125" s="14">
        <f t="shared" si="65"/>
        <v>0</v>
      </c>
      <c r="P125" s="25">
        <f t="shared" si="66"/>
        <v>0</v>
      </c>
      <c r="Q125" s="25">
        <f t="shared" si="67"/>
        <v>0</v>
      </c>
      <c r="R125" s="2">
        <f t="shared" si="36"/>
        <v>0</v>
      </c>
    </row>
    <row r="126" spans="1:18" ht="16" customHeight="1" x14ac:dyDescent="0.35">
      <c r="A126" s="45"/>
      <c r="B126" s="135"/>
      <c r="C126" s="136"/>
      <c r="D126" s="128"/>
      <c r="E126" s="128"/>
      <c r="F126" s="69"/>
      <c r="G126" s="112"/>
      <c r="H126" s="122" t="str">
        <f t="shared" si="60"/>
        <v>-</v>
      </c>
      <c r="I126" s="93" t="str">
        <f t="shared" si="61"/>
        <v>-</v>
      </c>
      <c r="J126" s="46"/>
      <c r="K126" s="89" t="str">
        <f t="shared" si="35"/>
        <v/>
      </c>
      <c r="L126" s="27">
        <f t="shared" si="62"/>
        <v>0</v>
      </c>
      <c r="M126" s="27">
        <f t="shared" si="63"/>
        <v>0</v>
      </c>
      <c r="N126" s="14">
        <f t="shared" si="64"/>
        <v>0</v>
      </c>
      <c r="O126" s="14">
        <f t="shared" si="65"/>
        <v>0</v>
      </c>
      <c r="P126" s="25">
        <f t="shared" si="66"/>
        <v>0</v>
      </c>
      <c r="Q126" s="25">
        <f t="shared" si="67"/>
        <v>0</v>
      </c>
      <c r="R126" s="2">
        <f t="shared" si="36"/>
        <v>0</v>
      </c>
    </row>
    <row r="127" spans="1:18" ht="16" customHeight="1" x14ac:dyDescent="0.35">
      <c r="A127" s="45"/>
      <c r="B127" s="135"/>
      <c r="C127" s="136"/>
      <c r="D127" s="128"/>
      <c r="E127" s="128"/>
      <c r="F127" s="69"/>
      <c r="G127" s="112"/>
      <c r="H127" s="122" t="str">
        <f t="shared" si="52"/>
        <v>-</v>
      </c>
      <c r="I127" s="93" t="str">
        <f t="shared" si="59"/>
        <v>-</v>
      </c>
      <c r="J127" s="46"/>
      <c r="K127" s="89" t="str">
        <f t="shared" si="35"/>
        <v/>
      </c>
      <c r="L127" s="27">
        <f t="shared" si="53"/>
        <v>0</v>
      </c>
      <c r="M127" s="27">
        <f t="shared" si="54"/>
        <v>0</v>
      </c>
      <c r="N127" s="14">
        <f t="shared" si="55"/>
        <v>0</v>
      </c>
      <c r="O127" s="14">
        <f t="shared" si="56"/>
        <v>0</v>
      </c>
      <c r="P127" s="25">
        <f t="shared" si="57"/>
        <v>0</v>
      </c>
      <c r="Q127" s="25">
        <f t="shared" si="58"/>
        <v>0</v>
      </c>
      <c r="R127" s="2">
        <f t="shared" si="36"/>
        <v>0</v>
      </c>
    </row>
    <row r="128" spans="1:18" ht="16" customHeight="1" x14ac:dyDescent="0.35">
      <c r="A128" s="45"/>
      <c r="B128" s="135"/>
      <c r="C128" s="136"/>
      <c r="D128" s="128"/>
      <c r="E128" s="128"/>
      <c r="F128" s="69"/>
      <c r="G128" s="112"/>
      <c r="H128" s="122" t="str">
        <f t="shared" si="52"/>
        <v>-</v>
      </c>
      <c r="I128" s="93" t="str">
        <f t="shared" si="59"/>
        <v>-</v>
      </c>
      <c r="J128" s="46"/>
      <c r="K128" s="89" t="str">
        <f t="shared" si="35"/>
        <v/>
      </c>
      <c r="L128" s="27">
        <f t="shared" si="53"/>
        <v>0</v>
      </c>
      <c r="M128" s="27">
        <f t="shared" si="54"/>
        <v>0</v>
      </c>
      <c r="N128" s="14">
        <f t="shared" si="55"/>
        <v>0</v>
      </c>
      <c r="O128" s="14">
        <f t="shared" si="56"/>
        <v>0</v>
      </c>
      <c r="P128" s="25">
        <f t="shared" si="57"/>
        <v>0</v>
      </c>
      <c r="Q128" s="25">
        <f t="shared" si="58"/>
        <v>0</v>
      </c>
      <c r="R128" s="2">
        <f t="shared" si="36"/>
        <v>0</v>
      </c>
    </row>
    <row r="129" spans="1:20" ht="16" customHeight="1" x14ac:dyDescent="0.35">
      <c r="A129" s="45"/>
      <c r="B129" s="135"/>
      <c r="C129" s="136"/>
      <c r="D129" s="128"/>
      <c r="E129" s="128"/>
      <c r="F129" s="69"/>
      <c r="G129" s="112"/>
      <c r="H129" s="122" t="str">
        <f t="shared" si="52"/>
        <v>-</v>
      </c>
      <c r="I129" s="93" t="str">
        <f t="shared" si="59"/>
        <v>-</v>
      </c>
      <c r="J129" s="46"/>
      <c r="K129" s="89" t="str">
        <f t="shared" si="35"/>
        <v/>
      </c>
      <c r="L129" s="27">
        <f t="shared" si="53"/>
        <v>0</v>
      </c>
      <c r="M129" s="27">
        <f t="shared" si="54"/>
        <v>0</v>
      </c>
      <c r="N129" s="14">
        <f t="shared" si="55"/>
        <v>0</v>
      </c>
      <c r="O129" s="14">
        <f t="shared" si="56"/>
        <v>0</v>
      </c>
      <c r="P129" s="25">
        <f t="shared" si="57"/>
        <v>0</v>
      </c>
      <c r="Q129" s="25">
        <f t="shared" si="58"/>
        <v>0</v>
      </c>
      <c r="R129" s="2">
        <f t="shared" si="36"/>
        <v>0</v>
      </c>
    </row>
    <row r="130" spans="1:20" ht="16" customHeight="1" x14ac:dyDescent="0.35">
      <c r="A130" s="45"/>
      <c r="B130" s="135"/>
      <c r="C130" s="136"/>
      <c r="D130" s="128"/>
      <c r="E130" s="128"/>
      <c r="F130" s="69"/>
      <c r="G130" s="112"/>
      <c r="H130" s="122" t="str">
        <f t="shared" si="52"/>
        <v>-</v>
      </c>
      <c r="I130" s="93" t="str">
        <f t="shared" si="59"/>
        <v>-</v>
      </c>
      <c r="J130" s="46"/>
      <c r="K130" s="89" t="str">
        <f t="shared" si="35"/>
        <v/>
      </c>
      <c r="L130" s="27">
        <f t="shared" si="53"/>
        <v>0</v>
      </c>
      <c r="M130" s="27">
        <f t="shared" si="54"/>
        <v>0</v>
      </c>
      <c r="N130" s="14">
        <f t="shared" si="55"/>
        <v>0</v>
      </c>
      <c r="O130" s="14">
        <f t="shared" si="56"/>
        <v>0</v>
      </c>
      <c r="P130" s="25">
        <f t="shared" si="57"/>
        <v>0</v>
      </c>
      <c r="Q130" s="25">
        <f t="shared" si="58"/>
        <v>0</v>
      </c>
      <c r="R130" s="2">
        <f t="shared" si="36"/>
        <v>0</v>
      </c>
    </row>
    <row r="131" spans="1:20" ht="16" customHeight="1" x14ac:dyDescent="0.35">
      <c r="A131" s="45"/>
      <c r="B131" s="135"/>
      <c r="C131" s="136"/>
      <c r="D131" s="128"/>
      <c r="E131" s="128"/>
      <c r="F131" s="69"/>
      <c r="G131" s="112"/>
      <c r="H131" s="122" t="str">
        <f t="shared" si="52"/>
        <v>-</v>
      </c>
      <c r="I131" s="93" t="str">
        <f t="shared" si="59"/>
        <v>-</v>
      </c>
      <c r="J131" s="46"/>
      <c r="K131" s="89" t="str">
        <f t="shared" si="35"/>
        <v/>
      </c>
      <c r="L131" s="27">
        <f t="shared" si="53"/>
        <v>0</v>
      </c>
      <c r="M131" s="27">
        <f t="shared" si="54"/>
        <v>0</v>
      </c>
      <c r="N131" s="14">
        <f t="shared" si="55"/>
        <v>0</v>
      </c>
      <c r="O131" s="14">
        <f t="shared" si="56"/>
        <v>0</v>
      </c>
      <c r="P131" s="25">
        <f t="shared" si="57"/>
        <v>0</v>
      </c>
      <c r="Q131" s="25">
        <f t="shared" si="58"/>
        <v>0</v>
      </c>
      <c r="R131" s="2">
        <f t="shared" si="36"/>
        <v>0</v>
      </c>
    </row>
    <row r="132" spans="1:20" ht="16" customHeight="1" x14ac:dyDescent="0.35">
      <c r="A132" s="45"/>
      <c r="B132" s="135"/>
      <c r="C132" s="136"/>
      <c r="D132" s="128"/>
      <c r="E132" s="128"/>
      <c r="F132" s="69"/>
      <c r="G132" s="112"/>
      <c r="H132" s="122" t="str">
        <f t="shared" si="52"/>
        <v>-</v>
      </c>
      <c r="I132" s="93" t="str">
        <f t="shared" si="59"/>
        <v>-</v>
      </c>
      <c r="J132" s="46"/>
      <c r="K132" s="89" t="str">
        <f t="shared" si="35"/>
        <v/>
      </c>
      <c r="L132" s="27">
        <f t="shared" si="53"/>
        <v>0</v>
      </c>
      <c r="M132" s="27">
        <f t="shared" si="54"/>
        <v>0</v>
      </c>
      <c r="N132" s="14">
        <f t="shared" si="55"/>
        <v>0</v>
      </c>
      <c r="O132" s="14">
        <f t="shared" si="56"/>
        <v>0</v>
      </c>
      <c r="P132" s="25">
        <f t="shared" si="57"/>
        <v>0</v>
      </c>
      <c r="Q132" s="25">
        <f t="shared" si="58"/>
        <v>0</v>
      </c>
      <c r="R132" s="2">
        <f t="shared" si="36"/>
        <v>0</v>
      </c>
    </row>
    <row r="133" spans="1:20" ht="6" customHeight="1" thickBot="1" x14ac:dyDescent="0.4">
      <c r="A133" s="45"/>
      <c r="B133" s="56"/>
      <c r="C133" s="57"/>
      <c r="D133" s="131"/>
      <c r="E133" s="131"/>
      <c r="F133" s="71"/>
      <c r="G133" s="58"/>
      <c r="H133" s="95"/>
      <c r="I133" s="94"/>
      <c r="J133" s="46"/>
      <c r="K133" s="89" t="str">
        <f t="shared" si="35"/>
        <v/>
      </c>
      <c r="L133" s="27"/>
      <c r="M133" s="27"/>
      <c r="N133" s="14"/>
      <c r="O133" s="14"/>
      <c r="P133" s="25"/>
      <c r="Q133" s="25"/>
    </row>
    <row r="134" spans="1:20" customFormat="1" ht="38.5" customHeight="1" thickBot="1" x14ac:dyDescent="0.55000000000000004">
      <c r="A134" s="73"/>
      <c r="B134" s="144" t="str">
        <f>"Title I "&amp;" "&amp;C$11&amp;" Schools, "&amp;N$10&amp;"   -   page 5"</f>
        <v>Title I   Schools, [size?]   -   page 5</v>
      </c>
      <c r="C134" s="144"/>
      <c r="D134" s="144"/>
      <c r="E134" s="144"/>
      <c r="F134" s="144"/>
      <c r="G134" s="144"/>
      <c r="H134" s="144"/>
      <c r="I134" s="144"/>
      <c r="K134" s="89"/>
      <c r="R134" s="2"/>
      <c r="S134" s="74"/>
      <c r="T134" s="74"/>
    </row>
    <row r="135" spans="1:20" ht="42.5" customHeight="1" thickBot="1" x14ac:dyDescent="0.4">
      <c r="A135" s="45"/>
      <c r="B135" s="142" t="s">
        <v>2</v>
      </c>
      <c r="C135" s="143"/>
      <c r="D135" s="146" t="s">
        <v>0</v>
      </c>
      <c r="E135" s="146"/>
      <c r="F135" s="24" t="str" cm="1">
        <f t="array" ref="F135">_xlfn.IFS(L$10=0,N$11,L$10=1,N$12,L$10=2,N$13,L$10=3,N$14)</f>
        <v>Enrollment</v>
      </c>
      <c r="G135" s="24" t="str">
        <f>"Base Salary Total
"&amp;N$9</f>
        <v>Base Salary Total
[staff type?]</v>
      </c>
      <c r="H135" s="91" t="s">
        <v>28</v>
      </c>
      <c r="I135" s="90" t="s">
        <v>25</v>
      </c>
      <c r="J135" s="47"/>
      <c r="K135" s="89"/>
      <c r="L135"/>
      <c r="M135"/>
      <c r="N135"/>
      <c r="O135"/>
      <c r="P135"/>
      <c r="Q135"/>
    </row>
    <row r="136" spans="1:20" ht="16" customHeight="1" x14ac:dyDescent="0.35">
      <c r="A136" s="45"/>
      <c r="B136" s="137"/>
      <c r="C136" s="138"/>
      <c r="D136" s="139"/>
      <c r="E136" s="139"/>
      <c r="F136" s="68"/>
      <c r="G136" s="110"/>
      <c r="H136" s="121" t="str">
        <f t="shared" si="52"/>
        <v>-</v>
      </c>
      <c r="I136" s="92" t="str">
        <f>IF(Q136=1,IF(H136&gt;=$I$13,"YES","NO"),"-")</f>
        <v>-</v>
      </c>
      <c r="J136" s="46"/>
      <c r="K136" s="89" t="str">
        <f t="shared" si="35"/>
        <v/>
      </c>
      <c r="L136" s="27">
        <f t="shared" si="53"/>
        <v>0</v>
      </c>
      <c r="M136" s="27">
        <f t="shared" si="54"/>
        <v>0</v>
      </c>
      <c r="N136" s="14">
        <f t="shared" si="55"/>
        <v>0</v>
      </c>
      <c r="O136" s="14">
        <f t="shared" si="56"/>
        <v>0</v>
      </c>
      <c r="P136" s="25">
        <f t="shared" si="57"/>
        <v>0</v>
      </c>
      <c r="Q136" s="25">
        <f t="shared" si="58"/>
        <v>0</v>
      </c>
      <c r="R136" s="2">
        <f t="shared" si="36"/>
        <v>0</v>
      </c>
    </row>
    <row r="137" spans="1:20" ht="16" customHeight="1" x14ac:dyDescent="0.35">
      <c r="A137" s="45"/>
      <c r="B137" s="135"/>
      <c r="C137" s="136"/>
      <c r="D137" s="128"/>
      <c r="E137" s="128"/>
      <c r="F137" s="69"/>
      <c r="G137" s="112"/>
      <c r="H137" s="122" t="str">
        <f t="shared" si="52"/>
        <v>-</v>
      </c>
      <c r="I137" s="93" t="str">
        <f>IF(Q137=1,IF(H137&gt;=$I$13,"YES","NO"),"-")</f>
        <v>-</v>
      </c>
      <c r="J137" s="46"/>
      <c r="K137" s="89" t="str">
        <f t="shared" si="35"/>
        <v/>
      </c>
      <c r="L137" s="27">
        <f t="shared" si="53"/>
        <v>0</v>
      </c>
      <c r="M137" s="27">
        <f t="shared" si="54"/>
        <v>0</v>
      </c>
      <c r="N137" s="14">
        <f t="shared" si="55"/>
        <v>0</v>
      </c>
      <c r="O137" s="14">
        <f t="shared" si="56"/>
        <v>0</v>
      </c>
      <c r="P137" s="25">
        <f t="shared" si="57"/>
        <v>0</v>
      </c>
      <c r="Q137" s="25">
        <f t="shared" si="58"/>
        <v>0</v>
      </c>
      <c r="R137" s="2">
        <f t="shared" si="36"/>
        <v>0</v>
      </c>
    </row>
    <row r="138" spans="1:20" ht="16" customHeight="1" x14ac:dyDescent="0.35">
      <c r="A138" s="45"/>
      <c r="B138" s="135"/>
      <c r="C138" s="136"/>
      <c r="D138" s="128"/>
      <c r="E138" s="128"/>
      <c r="F138" s="69"/>
      <c r="G138" s="112"/>
      <c r="H138" s="122" t="str">
        <f t="shared" si="52"/>
        <v>-</v>
      </c>
      <c r="I138" s="93" t="str">
        <f t="shared" ref="I138:I160" si="68">IF(Q138=1,IF(H138&gt;=$I$13,"YES","NO"),"-")</f>
        <v>-</v>
      </c>
      <c r="J138" s="46"/>
      <c r="K138" s="89" t="str">
        <f t="shared" si="35"/>
        <v/>
      </c>
      <c r="L138" s="27">
        <f t="shared" si="53"/>
        <v>0</v>
      </c>
      <c r="M138" s="27">
        <f t="shared" si="54"/>
        <v>0</v>
      </c>
      <c r="N138" s="14">
        <f t="shared" si="55"/>
        <v>0</v>
      </c>
      <c r="O138" s="14">
        <f t="shared" si="56"/>
        <v>0</v>
      </c>
      <c r="P138" s="25">
        <f t="shared" si="57"/>
        <v>0</v>
      </c>
      <c r="Q138" s="25">
        <f t="shared" si="58"/>
        <v>0</v>
      </c>
      <c r="R138" s="2">
        <f t="shared" si="36"/>
        <v>0</v>
      </c>
    </row>
    <row r="139" spans="1:20" ht="16" customHeight="1" x14ac:dyDescent="0.35">
      <c r="A139" s="45"/>
      <c r="B139" s="135"/>
      <c r="C139" s="136"/>
      <c r="D139" s="128"/>
      <c r="E139" s="128"/>
      <c r="F139" s="69"/>
      <c r="G139" s="112"/>
      <c r="H139" s="122" t="str">
        <f t="shared" si="52"/>
        <v>-</v>
      </c>
      <c r="I139" s="93" t="str">
        <f t="shared" si="68"/>
        <v>-</v>
      </c>
      <c r="J139" s="46"/>
      <c r="K139" s="89" t="str">
        <f t="shared" si="35"/>
        <v/>
      </c>
      <c r="L139" s="27">
        <f t="shared" si="53"/>
        <v>0</v>
      </c>
      <c r="M139" s="27">
        <f t="shared" si="54"/>
        <v>0</v>
      </c>
      <c r="N139" s="14">
        <f t="shared" si="55"/>
        <v>0</v>
      </c>
      <c r="O139" s="14">
        <f t="shared" si="56"/>
        <v>0</v>
      </c>
      <c r="P139" s="25">
        <f t="shared" si="57"/>
        <v>0</v>
      </c>
      <c r="Q139" s="25">
        <f t="shared" si="58"/>
        <v>0</v>
      </c>
      <c r="R139" s="2">
        <f t="shared" si="36"/>
        <v>0</v>
      </c>
    </row>
    <row r="140" spans="1:20" ht="16" customHeight="1" x14ac:dyDescent="0.35">
      <c r="A140" s="45"/>
      <c r="B140" s="135"/>
      <c r="C140" s="136"/>
      <c r="D140" s="128"/>
      <c r="E140" s="128"/>
      <c r="F140" s="69"/>
      <c r="G140" s="112"/>
      <c r="H140" s="122" t="str">
        <f t="shared" si="52"/>
        <v>-</v>
      </c>
      <c r="I140" s="93" t="str">
        <f t="shared" si="68"/>
        <v>-</v>
      </c>
      <c r="J140" s="46"/>
      <c r="K140" s="89" t="str">
        <f t="shared" si="35"/>
        <v/>
      </c>
      <c r="L140" s="27">
        <f t="shared" si="53"/>
        <v>0</v>
      </c>
      <c r="M140" s="27">
        <f t="shared" si="54"/>
        <v>0</v>
      </c>
      <c r="N140" s="14">
        <f t="shared" si="55"/>
        <v>0</v>
      </c>
      <c r="O140" s="14">
        <f t="shared" si="56"/>
        <v>0</v>
      </c>
      <c r="P140" s="25">
        <f t="shared" si="57"/>
        <v>0</v>
      </c>
      <c r="Q140" s="25">
        <f t="shared" si="58"/>
        <v>0</v>
      </c>
      <c r="R140" s="2">
        <f t="shared" si="36"/>
        <v>0</v>
      </c>
    </row>
    <row r="141" spans="1:20" ht="16" customHeight="1" x14ac:dyDescent="0.35">
      <c r="A141" s="45"/>
      <c r="B141" s="135"/>
      <c r="C141" s="136"/>
      <c r="D141" s="128"/>
      <c r="E141" s="128"/>
      <c r="F141" s="69"/>
      <c r="G141" s="112"/>
      <c r="H141" s="122" t="str">
        <f t="shared" si="52"/>
        <v>-</v>
      </c>
      <c r="I141" s="93" t="str">
        <f t="shared" si="68"/>
        <v>-</v>
      </c>
      <c r="J141" s="46"/>
      <c r="K141" s="89" t="str">
        <f t="shared" si="35"/>
        <v/>
      </c>
      <c r="L141" s="27">
        <f t="shared" si="53"/>
        <v>0</v>
      </c>
      <c r="M141" s="27">
        <f t="shared" si="54"/>
        <v>0</v>
      </c>
      <c r="N141" s="14">
        <f t="shared" si="55"/>
        <v>0</v>
      </c>
      <c r="O141" s="14">
        <f t="shared" si="56"/>
        <v>0</v>
      </c>
      <c r="P141" s="25">
        <f t="shared" si="57"/>
        <v>0</v>
      </c>
      <c r="Q141" s="25">
        <f t="shared" si="58"/>
        <v>0</v>
      </c>
      <c r="R141" s="2">
        <f t="shared" si="36"/>
        <v>0</v>
      </c>
    </row>
    <row r="142" spans="1:20" ht="16" customHeight="1" x14ac:dyDescent="0.35">
      <c r="A142" s="45"/>
      <c r="B142" s="135"/>
      <c r="C142" s="136"/>
      <c r="D142" s="128"/>
      <c r="E142" s="128"/>
      <c r="F142" s="69"/>
      <c r="G142" s="112"/>
      <c r="H142" s="122" t="str">
        <f t="shared" si="52"/>
        <v>-</v>
      </c>
      <c r="I142" s="93" t="str">
        <f t="shared" si="68"/>
        <v>-</v>
      </c>
      <c r="J142" s="46"/>
      <c r="K142" s="89" t="str">
        <f t="shared" si="35"/>
        <v/>
      </c>
      <c r="L142" s="27">
        <f t="shared" si="53"/>
        <v>0</v>
      </c>
      <c r="M142" s="27">
        <f t="shared" si="54"/>
        <v>0</v>
      </c>
      <c r="N142" s="14">
        <f t="shared" si="55"/>
        <v>0</v>
      </c>
      <c r="O142" s="14">
        <f t="shared" si="56"/>
        <v>0</v>
      </c>
      <c r="P142" s="25">
        <f t="shared" si="57"/>
        <v>0</v>
      </c>
      <c r="Q142" s="25">
        <f t="shared" si="58"/>
        <v>0</v>
      </c>
      <c r="R142" s="2">
        <f t="shared" si="36"/>
        <v>0</v>
      </c>
    </row>
    <row r="143" spans="1:20" ht="16" customHeight="1" x14ac:dyDescent="0.35">
      <c r="A143" s="45"/>
      <c r="B143" s="135"/>
      <c r="C143" s="136"/>
      <c r="D143" s="128"/>
      <c r="E143" s="128"/>
      <c r="F143" s="69"/>
      <c r="G143" s="112"/>
      <c r="H143" s="122" t="str">
        <f t="shared" si="52"/>
        <v>-</v>
      </c>
      <c r="I143" s="93" t="str">
        <f t="shared" si="68"/>
        <v>-</v>
      </c>
      <c r="J143" s="46"/>
      <c r="K143" s="89" t="str">
        <f t="shared" si="35"/>
        <v/>
      </c>
      <c r="L143" s="27">
        <f t="shared" si="53"/>
        <v>0</v>
      </c>
      <c r="M143" s="27">
        <f t="shared" si="54"/>
        <v>0</v>
      </c>
      <c r="N143" s="14">
        <f t="shared" si="55"/>
        <v>0</v>
      </c>
      <c r="O143" s="14">
        <f t="shared" si="56"/>
        <v>0</v>
      </c>
      <c r="P143" s="25">
        <f t="shared" si="57"/>
        <v>0</v>
      </c>
      <c r="Q143" s="25">
        <f t="shared" si="58"/>
        <v>0</v>
      </c>
      <c r="R143" s="2">
        <f t="shared" si="36"/>
        <v>0</v>
      </c>
    </row>
    <row r="144" spans="1:20" ht="16" customHeight="1" x14ac:dyDescent="0.35">
      <c r="A144" s="45"/>
      <c r="B144" s="135"/>
      <c r="C144" s="136"/>
      <c r="D144" s="128"/>
      <c r="E144" s="128"/>
      <c r="F144" s="69"/>
      <c r="G144" s="112"/>
      <c r="H144" s="122" t="str">
        <f t="shared" si="52"/>
        <v>-</v>
      </c>
      <c r="I144" s="93" t="str">
        <f t="shared" si="68"/>
        <v>-</v>
      </c>
      <c r="J144" s="46"/>
      <c r="K144" s="89" t="str">
        <f t="shared" si="35"/>
        <v/>
      </c>
      <c r="L144" s="27">
        <f t="shared" si="53"/>
        <v>0</v>
      </c>
      <c r="M144" s="27">
        <f t="shared" si="54"/>
        <v>0</v>
      </c>
      <c r="N144" s="14">
        <f t="shared" si="55"/>
        <v>0</v>
      </c>
      <c r="O144" s="14">
        <f t="shared" si="56"/>
        <v>0</v>
      </c>
      <c r="P144" s="25">
        <f t="shared" si="57"/>
        <v>0</v>
      </c>
      <c r="Q144" s="25">
        <f t="shared" si="58"/>
        <v>0</v>
      </c>
      <c r="R144" s="2">
        <f t="shared" si="36"/>
        <v>0</v>
      </c>
    </row>
    <row r="145" spans="1:18" ht="16" customHeight="1" x14ac:dyDescent="0.35">
      <c r="A145" s="45"/>
      <c r="B145" s="135"/>
      <c r="C145" s="136"/>
      <c r="D145" s="128"/>
      <c r="E145" s="128"/>
      <c r="F145" s="69"/>
      <c r="G145" s="112"/>
      <c r="H145" s="122" t="str">
        <f t="shared" si="52"/>
        <v>-</v>
      </c>
      <c r="I145" s="93" t="str">
        <f t="shared" si="68"/>
        <v>-</v>
      </c>
      <c r="J145" s="46"/>
      <c r="K145" s="89" t="str">
        <f t="shared" si="35"/>
        <v/>
      </c>
      <c r="L145" s="27">
        <f t="shared" si="53"/>
        <v>0</v>
      </c>
      <c r="M145" s="27">
        <f t="shared" si="54"/>
        <v>0</v>
      </c>
      <c r="N145" s="14">
        <f t="shared" si="55"/>
        <v>0</v>
      </c>
      <c r="O145" s="14">
        <f t="shared" si="56"/>
        <v>0</v>
      </c>
      <c r="P145" s="25">
        <f t="shared" si="57"/>
        <v>0</v>
      </c>
      <c r="Q145" s="25">
        <f t="shared" si="58"/>
        <v>0</v>
      </c>
      <c r="R145" s="2">
        <f t="shared" si="36"/>
        <v>0</v>
      </c>
    </row>
    <row r="146" spans="1:18" ht="16" customHeight="1" x14ac:dyDescent="0.35">
      <c r="A146" s="45"/>
      <c r="B146" s="135"/>
      <c r="C146" s="136"/>
      <c r="D146" s="128"/>
      <c r="E146" s="128"/>
      <c r="F146" s="69"/>
      <c r="G146" s="112"/>
      <c r="H146" s="122" t="str">
        <f t="shared" si="52"/>
        <v>-</v>
      </c>
      <c r="I146" s="93" t="str">
        <f t="shared" si="68"/>
        <v>-</v>
      </c>
      <c r="J146" s="46"/>
      <c r="K146" s="89" t="str">
        <f t="shared" si="35"/>
        <v/>
      </c>
      <c r="L146" s="27">
        <f t="shared" si="53"/>
        <v>0</v>
      </c>
      <c r="M146" s="27">
        <f t="shared" si="54"/>
        <v>0</v>
      </c>
      <c r="N146" s="14">
        <f t="shared" si="55"/>
        <v>0</v>
      </c>
      <c r="O146" s="14">
        <f t="shared" si="56"/>
        <v>0</v>
      </c>
      <c r="P146" s="25">
        <f t="shared" si="57"/>
        <v>0</v>
      </c>
      <c r="Q146" s="25">
        <f t="shared" si="58"/>
        <v>0</v>
      </c>
      <c r="R146" s="2">
        <f t="shared" si="36"/>
        <v>0</v>
      </c>
    </row>
    <row r="147" spans="1:18" ht="16" customHeight="1" x14ac:dyDescent="0.35">
      <c r="A147" s="45"/>
      <c r="B147" s="135"/>
      <c r="C147" s="136"/>
      <c r="D147" s="128"/>
      <c r="E147" s="128"/>
      <c r="F147" s="69"/>
      <c r="G147" s="112"/>
      <c r="H147" s="122" t="str">
        <f t="shared" si="52"/>
        <v>-</v>
      </c>
      <c r="I147" s="93" t="str">
        <f t="shared" si="68"/>
        <v>-</v>
      </c>
      <c r="J147" s="46"/>
      <c r="K147" s="89" t="str">
        <f t="shared" si="35"/>
        <v/>
      </c>
      <c r="L147" s="27">
        <f t="shared" si="53"/>
        <v>0</v>
      </c>
      <c r="M147" s="27">
        <f t="shared" si="54"/>
        <v>0</v>
      </c>
      <c r="N147" s="14">
        <f t="shared" si="55"/>
        <v>0</v>
      </c>
      <c r="O147" s="14">
        <f t="shared" si="56"/>
        <v>0</v>
      </c>
      <c r="P147" s="25">
        <f t="shared" si="57"/>
        <v>0</v>
      </c>
      <c r="Q147" s="25">
        <f t="shared" si="58"/>
        <v>0</v>
      </c>
      <c r="R147" s="2">
        <f t="shared" si="36"/>
        <v>0</v>
      </c>
    </row>
    <row r="148" spans="1:18" ht="16" customHeight="1" x14ac:dyDescent="0.35">
      <c r="A148" s="45"/>
      <c r="B148" s="135"/>
      <c r="C148" s="136"/>
      <c r="D148" s="128"/>
      <c r="E148" s="128"/>
      <c r="F148" s="69"/>
      <c r="G148" s="112"/>
      <c r="H148" s="122" t="str">
        <f t="shared" si="52"/>
        <v>-</v>
      </c>
      <c r="I148" s="93" t="str">
        <f t="shared" si="68"/>
        <v>-</v>
      </c>
      <c r="J148" s="46"/>
      <c r="K148" s="89" t="str">
        <f t="shared" si="35"/>
        <v/>
      </c>
      <c r="L148" s="27">
        <f t="shared" si="53"/>
        <v>0</v>
      </c>
      <c r="M148" s="27">
        <f t="shared" si="54"/>
        <v>0</v>
      </c>
      <c r="N148" s="14">
        <f t="shared" si="55"/>
        <v>0</v>
      </c>
      <c r="O148" s="14">
        <f t="shared" si="56"/>
        <v>0</v>
      </c>
      <c r="P148" s="25">
        <f t="shared" si="57"/>
        <v>0</v>
      </c>
      <c r="Q148" s="25">
        <f t="shared" si="58"/>
        <v>0</v>
      </c>
      <c r="R148" s="2">
        <f t="shared" si="36"/>
        <v>0</v>
      </c>
    </row>
    <row r="149" spans="1:18" ht="16" customHeight="1" x14ac:dyDescent="0.35">
      <c r="A149" s="45"/>
      <c r="B149" s="135"/>
      <c r="C149" s="136"/>
      <c r="D149" s="128"/>
      <c r="E149" s="128"/>
      <c r="F149" s="69"/>
      <c r="G149" s="112"/>
      <c r="H149" s="122" t="str">
        <f t="shared" si="52"/>
        <v>-</v>
      </c>
      <c r="I149" s="93" t="str">
        <f t="shared" si="68"/>
        <v>-</v>
      </c>
      <c r="J149" s="46"/>
      <c r="K149" s="89" t="str">
        <f t="shared" si="35"/>
        <v/>
      </c>
      <c r="L149" s="27">
        <f t="shared" si="53"/>
        <v>0</v>
      </c>
      <c r="M149" s="27">
        <f t="shared" si="54"/>
        <v>0</v>
      </c>
      <c r="N149" s="14">
        <f t="shared" si="55"/>
        <v>0</v>
      </c>
      <c r="O149" s="14">
        <f t="shared" si="56"/>
        <v>0</v>
      </c>
      <c r="P149" s="25">
        <f t="shared" si="57"/>
        <v>0</v>
      </c>
      <c r="Q149" s="25">
        <f t="shared" si="58"/>
        <v>0</v>
      </c>
      <c r="R149" s="2">
        <f t="shared" si="36"/>
        <v>0</v>
      </c>
    </row>
    <row r="150" spans="1:18" ht="16" customHeight="1" x14ac:dyDescent="0.35">
      <c r="A150" s="45"/>
      <c r="B150" s="135"/>
      <c r="C150" s="136"/>
      <c r="D150" s="128"/>
      <c r="E150" s="128"/>
      <c r="F150" s="69"/>
      <c r="G150" s="112"/>
      <c r="H150" s="122" t="str">
        <f t="shared" ref="H150:H154" si="69">IF(Q150=1,G150/F150,"-")</f>
        <v>-</v>
      </c>
      <c r="I150" s="93" t="str">
        <f t="shared" ref="I150:I154" si="70">IF(Q150=1,IF(H150&gt;=$I$13,"YES","NO"),"-")</f>
        <v>-</v>
      </c>
      <c r="J150" s="46"/>
      <c r="K150" s="89" t="str">
        <f t="shared" si="35"/>
        <v/>
      </c>
      <c r="L150" s="27">
        <f t="shared" ref="L150:L154" si="71">COUNTA(B150)</f>
        <v>0</v>
      </c>
      <c r="M150" s="27">
        <f t="shared" ref="M150:M154" si="72">COUNTA(D150)</f>
        <v>0</v>
      </c>
      <c r="N150" s="14">
        <f t="shared" ref="N150:N154" si="73">IF(F150&gt;0,COUNT(F150),0)</f>
        <v>0</v>
      </c>
      <c r="O150" s="14">
        <f t="shared" ref="O150:O154" si="74">COUNT(G150)</f>
        <v>0</v>
      </c>
      <c r="P150" s="25">
        <f t="shared" ref="P150:P154" si="75">IF(M150+N150+O150&gt;0,1,0)</f>
        <v>0</v>
      </c>
      <c r="Q150" s="25">
        <f t="shared" ref="Q150:Q154" si="76">IF(L150+M150+N150+O150=4,1,0)</f>
        <v>0</v>
      </c>
      <c r="R150" s="2">
        <f t="shared" si="36"/>
        <v>0</v>
      </c>
    </row>
    <row r="151" spans="1:18" ht="16" customHeight="1" x14ac:dyDescent="0.35">
      <c r="A151" s="45"/>
      <c r="B151" s="135"/>
      <c r="C151" s="136"/>
      <c r="D151" s="128"/>
      <c r="E151" s="128"/>
      <c r="F151" s="69"/>
      <c r="G151" s="112"/>
      <c r="H151" s="122" t="str">
        <f t="shared" si="69"/>
        <v>-</v>
      </c>
      <c r="I151" s="93" t="str">
        <f t="shared" si="70"/>
        <v>-</v>
      </c>
      <c r="J151" s="46"/>
      <c r="K151" s="89" t="str">
        <f t="shared" si="35"/>
        <v/>
      </c>
      <c r="L151" s="27">
        <f t="shared" si="71"/>
        <v>0</v>
      </c>
      <c r="M151" s="27">
        <f>COUNTA(D151)</f>
        <v>0</v>
      </c>
      <c r="N151" s="14">
        <f t="shared" si="73"/>
        <v>0</v>
      </c>
      <c r="O151" s="14">
        <f t="shared" si="74"/>
        <v>0</v>
      </c>
      <c r="P151" s="25">
        <f t="shared" si="75"/>
        <v>0</v>
      </c>
      <c r="Q151" s="25">
        <f t="shared" si="76"/>
        <v>0</v>
      </c>
      <c r="R151" s="2">
        <f t="shared" si="36"/>
        <v>0</v>
      </c>
    </row>
    <row r="152" spans="1:18" ht="16" customHeight="1" x14ac:dyDescent="0.35">
      <c r="A152" s="45"/>
      <c r="B152" s="135"/>
      <c r="C152" s="136"/>
      <c r="D152" s="128"/>
      <c r="E152" s="128"/>
      <c r="F152" s="69"/>
      <c r="G152" s="112"/>
      <c r="H152" s="122" t="str">
        <f t="shared" si="69"/>
        <v>-</v>
      </c>
      <c r="I152" s="93" t="str">
        <f t="shared" si="70"/>
        <v>-</v>
      </c>
      <c r="J152" s="46"/>
      <c r="K152" s="89" t="str">
        <f t="shared" si="35"/>
        <v/>
      </c>
      <c r="L152" s="27">
        <f t="shared" si="71"/>
        <v>0</v>
      </c>
      <c r="M152" s="27">
        <f>COUNTA(D152)</f>
        <v>0</v>
      </c>
      <c r="N152" s="14">
        <f t="shared" si="73"/>
        <v>0</v>
      </c>
      <c r="O152" s="14">
        <f t="shared" si="74"/>
        <v>0</v>
      </c>
      <c r="P152" s="25">
        <f t="shared" si="75"/>
        <v>0</v>
      </c>
      <c r="Q152" s="25">
        <f t="shared" si="76"/>
        <v>0</v>
      </c>
      <c r="R152" s="2">
        <f t="shared" si="36"/>
        <v>0</v>
      </c>
    </row>
    <row r="153" spans="1:18" ht="16" customHeight="1" x14ac:dyDescent="0.35">
      <c r="A153" s="45"/>
      <c r="B153" s="135"/>
      <c r="C153" s="136"/>
      <c r="D153" s="128"/>
      <c r="E153" s="128"/>
      <c r="F153" s="69"/>
      <c r="G153" s="112"/>
      <c r="H153" s="122" t="str">
        <f t="shared" si="69"/>
        <v>-</v>
      </c>
      <c r="I153" s="93" t="str">
        <f t="shared" si="70"/>
        <v>-</v>
      </c>
      <c r="J153" s="46"/>
      <c r="K153" s="89" t="str">
        <f t="shared" si="35"/>
        <v/>
      </c>
      <c r="L153" s="27">
        <f t="shared" si="71"/>
        <v>0</v>
      </c>
      <c r="M153" s="27">
        <f t="shared" si="72"/>
        <v>0</v>
      </c>
      <c r="N153" s="14">
        <f t="shared" si="73"/>
        <v>0</v>
      </c>
      <c r="O153" s="14">
        <f t="shared" si="74"/>
        <v>0</v>
      </c>
      <c r="P153" s="25">
        <f t="shared" si="75"/>
        <v>0</v>
      </c>
      <c r="Q153" s="25">
        <f t="shared" si="76"/>
        <v>0</v>
      </c>
      <c r="R153" s="2">
        <f t="shared" si="36"/>
        <v>0</v>
      </c>
    </row>
    <row r="154" spans="1:18" ht="16" customHeight="1" x14ac:dyDescent="0.35">
      <c r="A154" s="45"/>
      <c r="B154" s="135"/>
      <c r="C154" s="136"/>
      <c r="D154" s="128"/>
      <c r="E154" s="128"/>
      <c r="F154" s="69"/>
      <c r="G154" s="112"/>
      <c r="H154" s="122" t="str">
        <f t="shared" si="69"/>
        <v>-</v>
      </c>
      <c r="I154" s="93" t="str">
        <f t="shared" si="70"/>
        <v>-</v>
      </c>
      <c r="J154" s="46"/>
      <c r="K154" s="89" t="str">
        <f t="shared" ref="K154:K188" si="77">LEFT(B154,15)</f>
        <v/>
      </c>
      <c r="L154" s="27">
        <f t="shared" si="71"/>
        <v>0</v>
      </c>
      <c r="M154" s="27">
        <f t="shared" si="72"/>
        <v>0</v>
      </c>
      <c r="N154" s="14">
        <f t="shared" si="73"/>
        <v>0</v>
      </c>
      <c r="O154" s="14">
        <f t="shared" si="74"/>
        <v>0</v>
      </c>
      <c r="P154" s="25">
        <f t="shared" si="75"/>
        <v>0</v>
      </c>
      <c r="Q154" s="25">
        <f t="shared" si="76"/>
        <v>0</v>
      </c>
      <c r="R154" s="2">
        <f t="shared" ref="R154:R188" si="78">IF(OR(L154&lt;&gt;M154,M154&lt;&gt;N154,N154&lt;&gt;O154),1,0)</f>
        <v>0</v>
      </c>
    </row>
    <row r="155" spans="1:18" ht="16" customHeight="1" x14ac:dyDescent="0.35">
      <c r="A155" s="45"/>
      <c r="B155" s="135"/>
      <c r="C155" s="136"/>
      <c r="D155" s="128"/>
      <c r="E155" s="128"/>
      <c r="F155" s="69"/>
      <c r="G155" s="112"/>
      <c r="H155" s="122" t="str">
        <f t="shared" si="52"/>
        <v>-</v>
      </c>
      <c r="I155" s="93" t="str">
        <f t="shared" si="68"/>
        <v>-</v>
      </c>
      <c r="J155" s="46"/>
      <c r="K155" s="89" t="str">
        <f t="shared" si="77"/>
        <v/>
      </c>
      <c r="L155" s="27">
        <f t="shared" si="53"/>
        <v>0</v>
      </c>
      <c r="M155" s="27">
        <f t="shared" si="54"/>
        <v>0</v>
      </c>
      <c r="N155" s="14">
        <f t="shared" si="55"/>
        <v>0</v>
      </c>
      <c r="O155" s="14">
        <f t="shared" si="56"/>
        <v>0</v>
      </c>
      <c r="P155" s="25">
        <f t="shared" si="57"/>
        <v>0</v>
      </c>
      <c r="Q155" s="25">
        <f t="shared" si="58"/>
        <v>0</v>
      </c>
      <c r="R155" s="2">
        <f t="shared" si="78"/>
        <v>0</v>
      </c>
    </row>
    <row r="156" spans="1:18" ht="16" customHeight="1" x14ac:dyDescent="0.35">
      <c r="A156" s="45"/>
      <c r="B156" s="135"/>
      <c r="C156" s="136"/>
      <c r="D156" s="128"/>
      <c r="E156" s="128"/>
      <c r="F156" s="69"/>
      <c r="G156" s="112"/>
      <c r="H156" s="122" t="str">
        <f t="shared" si="52"/>
        <v>-</v>
      </c>
      <c r="I156" s="93" t="str">
        <f t="shared" si="68"/>
        <v>-</v>
      </c>
      <c r="J156" s="46"/>
      <c r="K156" s="89" t="str">
        <f t="shared" si="77"/>
        <v/>
      </c>
      <c r="L156" s="27">
        <f t="shared" si="53"/>
        <v>0</v>
      </c>
      <c r="M156" s="27">
        <f t="shared" si="54"/>
        <v>0</v>
      </c>
      <c r="N156" s="14">
        <f t="shared" si="55"/>
        <v>0</v>
      </c>
      <c r="O156" s="14">
        <f t="shared" si="56"/>
        <v>0</v>
      </c>
      <c r="P156" s="25">
        <f t="shared" si="57"/>
        <v>0</v>
      </c>
      <c r="Q156" s="25">
        <f t="shared" si="58"/>
        <v>0</v>
      </c>
      <c r="R156" s="2">
        <f t="shared" si="78"/>
        <v>0</v>
      </c>
    </row>
    <row r="157" spans="1:18" ht="16" customHeight="1" x14ac:dyDescent="0.35">
      <c r="A157" s="45"/>
      <c r="B157" s="135"/>
      <c r="C157" s="136"/>
      <c r="D157" s="128"/>
      <c r="E157" s="128"/>
      <c r="F157" s="69"/>
      <c r="G157" s="112"/>
      <c r="H157" s="122" t="str">
        <f t="shared" si="52"/>
        <v>-</v>
      </c>
      <c r="I157" s="93" t="str">
        <f t="shared" si="68"/>
        <v>-</v>
      </c>
      <c r="J157" s="46"/>
      <c r="K157" s="89" t="str">
        <f t="shared" si="77"/>
        <v/>
      </c>
      <c r="L157" s="27">
        <f t="shared" si="53"/>
        <v>0</v>
      </c>
      <c r="M157" s="27">
        <f t="shared" si="54"/>
        <v>0</v>
      </c>
      <c r="N157" s="14">
        <f t="shared" si="55"/>
        <v>0</v>
      </c>
      <c r="O157" s="14">
        <f t="shared" si="56"/>
        <v>0</v>
      </c>
      <c r="P157" s="25">
        <f t="shared" si="57"/>
        <v>0</v>
      </c>
      <c r="Q157" s="25">
        <f t="shared" si="58"/>
        <v>0</v>
      </c>
      <c r="R157" s="2">
        <f t="shared" si="78"/>
        <v>0</v>
      </c>
    </row>
    <row r="158" spans="1:18" ht="16" customHeight="1" x14ac:dyDescent="0.35">
      <c r="A158" s="45"/>
      <c r="B158" s="135"/>
      <c r="C158" s="136"/>
      <c r="D158" s="128"/>
      <c r="E158" s="128"/>
      <c r="F158" s="69"/>
      <c r="G158" s="112"/>
      <c r="H158" s="122" t="str">
        <f t="shared" si="52"/>
        <v>-</v>
      </c>
      <c r="I158" s="93" t="str">
        <f t="shared" si="68"/>
        <v>-</v>
      </c>
      <c r="J158" s="46"/>
      <c r="K158" s="89" t="str">
        <f t="shared" si="77"/>
        <v/>
      </c>
      <c r="L158" s="27">
        <f t="shared" si="53"/>
        <v>0</v>
      </c>
      <c r="M158" s="27">
        <f t="shared" si="54"/>
        <v>0</v>
      </c>
      <c r="N158" s="14">
        <f t="shared" si="55"/>
        <v>0</v>
      </c>
      <c r="O158" s="14">
        <f t="shared" si="56"/>
        <v>0</v>
      </c>
      <c r="P158" s="25">
        <f t="shared" si="57"/>
        <v>0</v>
      </c>
      <c r="Q158" s="25">
        <f t="shared" si="58"/>
        <v>0</v>
      </c>
      <c r="R158" s="2">
        <f t="shared" si="78"/>
        <v>0</v>
      </c>
    </row>
    <row r="159" spans="1:18" ht="16" customHeight="1" x14ac:dyDescent="0.35">
      <c r="A159" s="45"/>
      <c r="B159" s="135"/>
      <c r="C159" s="136"/>
      <c r="D159" s="128"/>
      <c r="E159" s="128"/>
      <c r="F159" s="69"/>
      <c r="G159" s="112"/>
      <c r="H159" s="122" t="str">
        <f t="shared" si="52"/>
        <v>-</v>
      </c>
      <c r="I159" s="93" t="str">
        <f t="shared" si="68"/>
        <v>-</v>
      </c>
      <c r="J159" s="46"/>
      <c r="K159" s="89" t="str">
        <f t="shared" si="77"/>
        <v/>
      </c>
      <c r="L159" s="27">
        <f t="shared" si="53"/>
        <v>0</v>
      </c>
      <c r="M159" s="27">
        <f t="shared" si="54"/>
        <v>0</v>
      </c>
      <c r="N159" s="14">
        <f t="shared" si="55"/>
        <v>0</v>
      </c>
      <c r="O159" s="14">
        <f t="shared" si="56"/>
        <v>0</v>
      </c>
      <c r="P159" s="25">
        <f t="shared" si="57"/>
        <v>0</v>
      </c>
      <c r="Q159" s="25">
        <f t="shared" si="58"/>
        <v>0</v>
      </c>
      <c r="R159" s="2">
        <f t="shared" si="78"/>
        <v>0</v>
      </c>
    </row>
    <row r="160" spans="1:18" ht="16" customHeight="1" x14ac:dyDescent="0.35">
      <c r="A160" s="45"/>
      <c r="B160" s="135"/>
      <c r="C160" s="136"/>
      <c r="D160" s="128"/>
      <c r="E160" s="128"/>
      <c r="F160" s="69"/>
      <c r="G160" s="112"/>
      <c r="H160" s="122" t="str">
        <f t="shared" si="52"/>
        <v>-</v>
      </c>
      <c r="I160" s="93" t="str">
        <f t="shared" si="68"/>
        <v>-</v>
      </c>
      <c r="J160" s="46"/>
      <c r="K160" s="89" t="str">
        <f t="shared" si="77"/>
        <v/>
      </c>
      <c r="L160" s="27">
        <f t="shared" si="53"/>
        <v>0</v>
      </c>
      <c r="M160" s="27">
        <f t="shared" si="54"/>
        <v>0</v>
      </c>
      <c r="N160" s="14">
        <f t="shared" si="55"/>
        <v>0</v>
      </c>
      <c r="O160" s="14">
        <f t="shared" si="56"/>
        <v>0</v>
      </c>
      <c r="P160" s="25">
        <f t="shared" si="57"/>
        <v>0</v>
      </c>
      <c r="Q160" s="25">
        <f t="shared" si="58"/>
        <v>0</v>
      </c>
      <c r="R160" s="2">
        <f t="shared" si="78"/>
        <v>0</v>
      </c>
    </row>
    <row r="161" spans="1:20" ht="6" customHeight="1" thickBot="1" x14ac:dyDescent="0.4">
      <c r="A161" s="45"/>
      <c r="B161" s="56"/>
      <c r="C161" s="57"/>
      <c r="D161" s="131"/>
      <c r="E161" s="131"/>
      <c r="F161" s="71"/>
      <c r="G161" s="58"/>
      <c r="H161" s="95"/>
      <c r="I161" s="94"/>
      <c r="J161" s="46"/>
      <c r="K161" s="89" t="str">
        <f t="shared" si="77"/>
        <v/>
      </c>
      <c r="L161" s="27"/>
      <c r="M161" s="27"/>
      <c r="N161" s="14"/>
      <c r="O161" s="14"/>
      <c r="P161" s="25"/>
      <c r="Q161" s="25"/>
    </row>
    <row r="162" spans="1:20" customFormat="1" ht="38.5" customHeight="1" thickBot="1" x14ac:dyDescent="0.55000000000000004">
      <c r="A162" s="73"/>
      <c r="B162" s="144" t="str">
        <f>"Title I "&amp;" "&amp;C$11&amp;" Schools, "&amp;N$10&amp;"   -   page 6"</f>
        <v>Title I   Schools, [size?]   -   page 6</v>
      </c>
      <c r="C162" s="144"/>
      <c r="D162" s="144"/>
      <c r="E162" s="144"/>
      <c r="F162" s="144"/>
      <c r="G162" s="144"/>
      <c r="H162" s="144"/>
      <c r="I162" s="144"/>
      <c r="K162" s="89"/>
      <c r="R162" s="2"/>
      <c r="S162" s="74"/>
      <c r="T162" s="74"/>
    </row>
    <row r="163" spans="1:20" ht="42.5" customHeight="1" thickBot="1" x14ac:dyDescent="0.4">
      <c r="A163" s="45"/>
      <c r="B163" s="142" t="s">
        <v>2</v>
      </c>
      <c r="C163" s="143"/>
      <c r="D163" s="146" t="s">
        <v>0</v>
      </c>
      <c r="E163" s="146"/>
      <c r="F163" s="24" t="str" cm="1">
        <f t="array" ref="F163">_xlfn.IFS(L$10=0,N$11,L$10=1,N$12,L$10=2,N$13,L$10=3,N$14)</f>
        <v>Enrollment</v>
      </c>
      <c r="G163" s="24" t="str">
        <f>"Base Salary Total
"&amp;N$9</f>
        <v>Base Salary Total
[staff type?]</v>
      </c>
      <c r="H163" s="91" t="s">
        <v>28</v>
      </c>
      <c r="I163" s="90" t="s">
        <v>25</v>
      </c>
      <c r="J163" s="47"/>
      <c r="K163" s="89"/>
      <c r="L163"/>
      <c r="M163"/>
      <c r="N163"/>
      <c r="O163"/>
      <c r="P163"/>
      <c r="Q163"/>
    </row>
    <row r="164" spans="1:20" ht="16" customHeight="1" x14ac:dyDescent="0.35">
      <c r="A164" s="45"/>
      <c r="B164" s="137"/>
      <c r="C164" s="138"/>
      <c r="D164" s="139"/>
      <c r="E164" s="139"/>
      <c r="F164" s="68"/>
      <c r="G164" s="110"/>
      <c r="H164" s="121" t="str">
        <f t="shared" si="52"/>
        <v>-</v>
      </c>
      <c r="I164" s="93" t="str">
        <f t="shared" ref="I164:I188" si="79">IF(Q164=1,IF(H164&gt;=$I$13,"YES","NO"),"-")</f>
        <v>-</v>
      </c>
      <c r="J164" s="46"/>
      <c r="K164" s="89" t="str">
        <f t="shared" si="77"/>
        <v/>
      </c>
      <c r="L164" s="27">
        <f t="shared" si="53"/>
        <v>0</v>
      </c>
      <c r="M164" s="27">
        <f t="shared" si="54"/>
        <v>0</v>
      </c>
      <c r="N164" s="14">
        <f t="shared" si="55"/>
        <v>0</v>
      </c>
      <c r="O164" s="14">
        <f t="shared" si="56"/>
        <v>0</v>
      </c>
      <c r="P164" s="25">
        <f t="shared" si="57"/>
        <v>0</v>
      </c>
      <c r="Q164" s="25">
        <f t="shared" si="58"/>
        <v>0</v>
      </c>
      <c r="R164" s="2">
        <f t="shared" si="78"/>
        <v>0</v>
      </c>
    </row>
    <row r="165" spans="1:20" ht="16" customHeight="1" x14ac:dyDescent="0.35">
      <c r="A165" s="45"/>
      <c r="B165" s="135"/>
      <c r="C165" s="136"/>
      <c r="D165" s="128"/>
      <c r="E165" s="128"/>
      <c r="F165" s="69"/>
      <c r="G165" s="112"/>
      <c r="H165" s="122" t="str">
        <f t="shared" si="52"/>
        <v>-</v>
      </c>
      <c r="I165" s="93" t="str">
        <f t="shared" si="79"/>
        <v>-</v>
      </c>
      <c r="J165" s="46"/>
      <c r="K165" s="89" t="str">
        <f t="shared" si="77"/>
        <v/>
      </c>
      <c r="L165" s="27">
        <f t="shared" si="53"/>
        <v>0</v>
      </c>
      <c r="M165" s="27">
        <f t="shared" si="54"/>
        <v>0</v>
      </c>
      <c r="N165" s="14">
        <f t="shared" si="55"/>
        <v>0</v>
      </c>
      <c r="O165" s="14">
        <f t="shared" si="56"/>
        <v>0</v>
      </c>
      <c r="P165" s="25">
        <f t="shared" si="57"/>
        <v>0</v>
      </c>
      <c r="Q165" s="25">
        <f t="shared" si="58"/>
        <v>0</v>
      </c>
      <c r="R165" s="2">
        <f t="shared" si="78"/>
        <v>0</v>
      </c>
    </row>
    <row r="166" spans="1:20" ht="16" customHeight="1" x14ac:dyDescent="0.35">
      <c r="A166" s="45"/>
      <c r="B166" s="135"/>
      <c r="C166" s="136"/>
      <c r="D166" s="128"/>
      <c r="E166" s="128"/>
      <c r="F166" s="69"/>
      <c r="G166" s="112"/>
      <c r="H166" s="122" t="str">
        <f t="shared" si="52"/>
        <v>-</v>
      </c>
      <c r="I166" s="93" t="str">
        <f t="shared" si="79"/>
        <v>-</v>
      </c>
      <c r="J166" s="46"/>
      <c r="K166" s="89" t="str">
        <f t="shared" si="77"/>
        <v/>
      </c>
      <c r="L166" s="27">
        <f t="shared" si="53"/>
        <v>0</v>
      </c>
      <c r="M166" s="27">
        <f t="shared" si="54"/>
        <v>0</v>
      </c>
      <c r="N166" s="14">
        <f t="shared" si="55"/>
        <v>0</v>
      </c>
      <c r="O166" s="14">
        <f t="shared" si="56"/>
        <v>0</v>
      </c>
      <c r="P166" s="25">
        <f t="shared" si="57"/>
        <v>0</v>
      </c>
      <c r="Q166" s="25">
        <f t="shared" si="58"/>
        <v>0</v>
      </c>
      <c r="R166" s="2">
        <f t="shared" si="78"/>
        <v>0</v>
      </c>
    </row>
    <row r="167" spans="1:20" ht="16" customHeight="1" x14ac:dyDescent="0.35">
      <c r="A167" s="45"/>
      <c r="B167" s="135"/>
      <c r="C167" s="136"/>
      <c r="D167" s="128"/>
      <c r="E167" s="128"/>
      <c r="F167" s="69"/>
      <c r="G167" s="112"/>
      <c r="H167" s="122" t="str">
        <f t="shared" si="52"/>
        <v>-</v>
      </c>
      <c r="I167" s="93" t="str">
        <f t="shared" si="79"/>
        <v>-</v>
      </c>
      <c r="J167" s="46"/>
      <c r="K167" s="89" t="str">
        <f t="shared" si="77"/>
        <v/>
      </c>
      <c r="L167" s="27">
        <f t="shared" si="53"/>
        <v>0</v>
      </c>
      <c r="M167" s="27">
        <f t="shared" si="54"/>
        <v>0</v>
      </c>
      <c r="N167" s="14">
        <f t="shared" si="55"/>
        <v>0</v>
      </c>
      <c r="O167" s="14">
        <f t="shared" si="56"/>
        <v>0</v>
      </c>
      <c r="P167" s="25">
        <f t="shared" si="57"/>
        <v>0</v>
      </c>
      <c r="Q167" s="25">
        <f t="shared" si="58"/>
        <v>0</v>
      </c>
      <c r="R167" s="2">
        <f t="shared" si="78"/>
        <v>0</v>
      </c>
    </row>
    <row r="168" spans="1:20" ht="16" customHeight="1" x14ac:dyDescent="0.35">
      <c r="A168" s="45"/>
      <c r="B168" s="135"/>
      <c r="C168" s="136"/>
      <c r="D168" s="128"/>
      <c r="E168" s="128"/>
      <c r="F168" s="69"/>
      <c r="G168" s="112"/>
      <c r="H168" s="122" t="str">
        <f t="shared" si="52"/>
        <v>-</v>
      </c>
      <c r="I168" s="93" t="str">
        <f t="shared" si="79"/>
        <v>-</v>
      </c>
      <c r="J168" s="46"/>
      <c r="K168" s="89" t="str">
        <f t="shared" si="77"/>
        <v/>
      </c>
      <c r="L168" s="27">
        <f t="shared" si="53"/>
        <v>0</v>
      </c>
      <c r="M168" s="27">
        <f t="shared" si="54"/>
        <v>0</v>
      </c>
      <c r="N168" s="14">
        <f t="shared" si="55"/>
        <v>0</v>
      </c>
      <c r="O168" s="14">
        <f t="shared" si="56"/>
        <v>0</v>
      </c>
      <c r="P168" s="25">
        <f t="shared" si="57"/>
        <v>0</v>
      </c>
      <c r="Q168" s="25">
        <f t="shared" si="58"/>
        <v>0</v>
      </c>
      <c r="R168" s="2">
        <f t="shared" si="78"/>
        <v>0</v>
      </c>
    </row>
    <row r="169" spans="1:20" ht="16" customHeight="1" x14ac:dyDescent="0.35">
      <c r="A169" s="45"/>
      <c r="B169" s="135"/>
      <c r="C169" s="136"/>
      <c r="D169" s="128"/>
      <c r="E169" s="128"/>
      <c r="F169" s="69"/>
      <c r="G169" s="112"/>
      <c r="H169" s="122" t="str">
        <f t="shared" si="52"/>
        <v>-</v>
      </c>
      <c r="I169" s="93" t="str">
        <f t="shared" si="79"/>
        <v>-</v>
      </c>
      <c r="J169" s="46"/>
      <c r="K169" s="89" t="str">
        <f t="shared" si="77"/>
        <v/>
      </c>
      <c r="L169" s="27">
        <f t="shared" si="53"/>
        <v>0</v>
      </c>
      <c r="M169" s="27">
        <f t="shared" si="54"/>
        <v>0</v>
      </c>
      <c r="N169" s="14">
        <f t="shared" si="55"/>
        <v>0</v>
      </c>
      <c r="O169" s="14">
        <f t="shared" si="56"/>
        <v>0</v>
      </c>
      <c r="P169" s="25">
        <f t="shared" si="57"/>
        <v>0</v>
      </c>
      <c r="Q169" s="25">
        <f t="shared" si="58"/>
        <v>0</v>
      </c>
      <c r="R169" s="2">
        <f t="shared" si="78"/>
        <v>0</v>
      </c>
    </row>
    <row r="170" spans="1:20" ht="16" customHeight="1" x14ac:dyDescent="0.35">
      <c r="A170" s="45"/>
      <c r="B170" s="135"/>
      <c r="C170" s="136"/>
      <c r="D170" s="128"/>
      <c r="E170" s="128"/>
      <c r="F170" s="69"/>
      <c r="G170" s="112"/>
      <c r="H170" s="122" t="str">
        <f t="shared" si="52"/>
        <v>-</v>
      </c>
      <c r="I170" s="93" t="str">
        <f t="shared" si="79"/>
        <v>-</v>
      </c>
      <c r="J170" s="46"/>
      <c r="K170" s="89" t="str">
        <f t="shared" si="77"/>
        <v/>
      </c>
      <c r="L170" s="27">
        <f t="shared" si="53"/>
        <v>0</v>
      </c>
      <c r="M170" s="27">
        <f t="shared" si="54"/>
        <v>0</v>
      </c>
      <c r="N170" s="14">
        <f t="shared" si="55"/>
        <v>0</v>
      </c>
      <c r="O170" s="14">
        <f t="shared" si="56"/>
        <v>0</v>
      </c>
      <c r="P170" s="25">
        <f t="shared" si="57"/>
        <v>0</v>
      </c>
      <c r="Q170" s="25">
        <f t="shared" si="58"/>
        <v>0</v>
      </c>
      <c r="R170" s="2">
        <f t="shared" si="78"/>
        <v>0</v>
      </c>
    </row>
    <row r="171" spans="1:20" ht="16" customHeight="1" x14ac:dyDescent="0.35">
      <c r="A171" s="45"/>
      <c r="B171" s="135"/>
      <c r="C171" s="136"/>
      <c r="D171" s="128"/>
      <c r="E171" s="128"/>
      <c r="F171" s="69"/>
      <c r="G171" s="112"/>
      <c r="H171" s="122" t="str">
        <f t="shared" si="52"/>
        <v>-</v>
      </c>
      <c r="I171" s="93" t="str">
        <f t="shared" si="79"/>
        <v>-</v>
      </c>
      <c r="J171" s="46"/>
      <c r="K171" s="89" t="str">
        <f t="shared" si="77"/>
        <v/>
      </c>
      <c r="L171" s="27">
        <f t="shared" si="53"/>
        <v>0</v>
      </c>
      <c r="M171" s="27">
        <f t="shared" si="54"/>
        <v>0</v>
      </c>
      <c r="N171" s="14">
        <f t="shared" si="55"/>
        <v>0</v>
      </c>
      <c r="O171" s="14">
        <f t="shared" si="56"/>
        <v>0</v>
      </c>
      <c r="P171" s="25">
        <f t="shared" si="57"/>
        <v>0</v>
      </c>
      <c r="Q171" s="25">
        <f t="shared" si="58"/>
        <v>0</v>
      </c>
      <c r="R171" s="2">
        <f t="shared" si="78"/>
        <v>0</v>
      </c>
    </row>
    <row r="172" spans="1:20" ht="16" customHeight="1" x14ac:dyDescent="0.35">
      <c r="A172" s="45"/>
      <c r="B172" s="135"/>
      <c r="C172" s="136"/>
      <c r="D172" s="128"/>
      <c r="E172" s="128"/>
      <c r="F172" s="69"/>
      <c r="G172" s="112"/>
      <c r="H172" s="122" t="str">
        <f t="shared" si="52"/>
        <v>-</v>
      </c>
      <c r="I172" s="93" t="str">
        <f t="shared" si="79"/>
        <v>-</v>
      </c>
      <c r="J172" s="46"/>
      <c r="K172" s="89" t="str">
        <f t="shared" si="77"/>
        <v/>
      </c>
      <c r="L172" s="27">
        <f t="shared" si="53"/>
        <v>0</v>
      </c>
      <c r="M172" s="27">
        <f t="shared" si="54"/>
        <v>0</v>
      </c>
      <c r="N172" s="14">
        <f t="shared" si="55"/>
        <v>0</v>
      </c>
      <c r="O172" s="14">
        <f t="shared" si="56"/>
        <v>0</v>
      </c>
      <c r="P172" s="25">
        <f t="shared" si="57"/>
        <v>0</v>
      </c>
      <c r="Q172" s="25">
        <f t="shared" si="58"/>
        <v>0</v>
      </c>
      <c r="R172" s="2">
        <f t="shared" si="78"/>
        <v>0</v>
      </c>
    </row>
    <row r="173" spans="1:20" ht="16" customHeight="1" x14ac:dyDescent="0.35">
      <c r="A173" s="45"/>
      <c r="B173" s="135"/>
      <c r="C173" s="136"/>
      <c r="D173" s="128"/>
      <c r="E173" s="128"/>
      <c r="F173" s="69"/>
      <c r="G173" s="112"/>
      <c r="H173" s="122" t="str">
        <f t="shared" si="52"/>
        <v>-</v>
      </c>
      <c r="I173" s="93" t="str">
        <f t="shared" si="79"/>
        <v>-</v>
      </c>
      <c r="J173" s="46"/>
      <c r="K173" s="89" t="str">
        <f t="shared" si="77"/>
        <v/>
      </c>
      <c r="L173" s="27">
        <f t="shared" si="53"/>
        <v>0</v>
      </c>
      <c r="M173" s="27">
        <f t="shared" si="54"/>
        <v>0</v>
      </c>
      <c r="N173" s="14">
        <f t="shared" si="55"/>
        <v>0</v>
      </c>
      <c r="O173" s="14">
        <f t="shared" si="56"/>
        <v>0</v>
      </c>
      <c r="P173" s="25">
        <f t="shared" si="57"/>
        <v>0</v>
      </c>
      <c r="Q173" s="25">
        <f t="shared" si="58"/>
        <v>0</v>
      </c>
      <c r="R173" s="2">
        <f t="shared" si="78"/>
        <v>0</v>
      </c>
    </row>
    <row r="174" spans="1:20" ht="16" customHeight="1" x14ac:dyDescent="0.35">
      <c r="A174" s="45"/>
      <c r="B174" s="135"/>
      <c r="C174" s="136"/>
      <c r="D174" s="128"/>
      <c r="E174" s="128"/>
      <c r="F174" s="69"/>
      <c r="G174" s="112"/>
      <c r="H174" s="122" t="str">
        <f t="shared" si="52"/>
        <v>-</v>
      </c>
      <c r="I174" s="93" t="str">
        <f t="shared" si="79"/>
        <v>-</v>
      </c>
      <c r="J174" s="46"/>
      <c r="K174" s="89" t="str">
        <f t="shared" si="77"/>
        <v/>
      </c>
      <c r="L174" s="27">
        <f t="shared" si="53"/>
        <v>0</v>
      </c>
      <c r="M174" s="27">
        <f t="shared" si="54"/>
        <v>0</v>
      </c>
      <c r="N174" s="14">
        <f t="shared" si="55"/>
        <v>0</v>
      </c>
      <c r="O174" s="14">
        <f t="shared" si="56"/>
        <v>0</v>
      </c>
      <c r="P174" s="25">
        <f t="shared" si="57"/>
        <v>0</v>
      </c>
      <c r="Q174" s="25">
        <f t="shared" si="58"/>
        <v>0</v>
      </c>
      <c r="R174" s="2">
        <f t="shared" si="78"/>
        <v>0</v>
      </c>
    </row>
    <row r="175" spans="1:20" ht="16" customHeight="1" x14ac:dyDescent="0.35">
      <c r="A175" s="45"/>
      <c r="B175" s="135"/>
      <c r="C175" s="136"/>
      <c r="D175" s="128"/>
      <c r="E175" s="128"/>
      <c r="F175" s="69"/>
      <c r="G175" s="112"/>
      <c r="H175" s="122" t="str">
        <f t="shared" si="52"/>
        <v>-</v>
      </c>
      <c r="I175" s="93" t="str">
        <f t="shared" si="79"/>
        <v>-</v>
      </c>
      <c r="J175" s="46"/>
      <c r="K175" s="89" t="str">
        <f t="shared" si="77"/>
        <v/>
      </c>
      <c r="L175" s="27">
        <f t="shared" si="53"/>
        <v>0</v>
      </c>
      <c r="M175" s="27">
        <f t="shared" si="54"/>
        <v>0</v>
      </c>
      <c r="N175" s="14">
        <f t="shared" si="55"/>
        <v>0</v>
      </c>
      <c r="O175" s="14">
        <f t="shared" si="56"/>
        <v>0</v>
      </c>
      <c r="P175" s="25">
        <f t="shared" si="57"/>
        <v>0</v>
      </c>
      <c r="Q175" s="25">
        <f t="shared" si="58"/>
        <v>0</v>
      </c>
      <c r="R175" s="2">
        <f t="shared" si="78"/>
        <v>0</v>
      </c>
    </row>
    <row r="176" spans="1:20" ht="16" customHeight="1" x14ac:dyDescent="0.35">
      <c r="A176" s="45"/>
      <c r="B176" s="135"/>
      <c r="C176" s="136"/>
      <c r="D176" s="128"/>
      <c r="E176" s="128"/>
      <c r="F176" s="69"/>
      <c r="G176" s="112"/>
      <c r="H176" s="122" t="str">
        <f t="shared" ref="H176:H180" si="80">IF(Q176=1,G176/F176,"-")</f>
        <v>-</v>
      </c>
      <c r="I176" s="93" t="str">
        <f t="shared" si="79"/>
        <v>-</v>
      </c>
      <c r="J176" s="46"/>
      <c r="K176" s="89" t="str">
        <f t="shared" si="77"/>
        <v/>
      </c>
      <c r="L176" s="27">
        <f t="shared" ref="L176:L180" si="81">COUNTA(B176)</f>
        <v>0</v>
      </c>
      <c r="M176" s="27">
        <f t="shared" ref="M176:M180" si="82">COUNTA(D176)</f>
        <v>0</v>
      </c>
      <c r="N176" s="14">
        <f t="shared" ref="N176:N180" si="83">IF(F176&gt;0,COUNT(F176),0)</f>
        <v>0</v>
      </c>
      <c r="O176" s="14">
        <f t="shared" ref="O176:O180" si="84">COUNT(G176)</f>
        <v>0</v>
      </c>
      <c r="P176" s="25">
        <f t="shared" ref="P176:P180" si="85">IF(M176+N176+O176&gt;0,1,0)</f>
        <v>0</v>
      </c>
      <c r="Q176" s="25">
        <f t="shared" ref="Q176:Q180" si="86">IF(L176+M176+N176+O176=4,1,0)</f>
        <v>0</v>
      </c>
      <c r="R176" s="2">
        <f t="shared" si="78"/>
        <v>0</v>
      </c>
    </row>
    <row r="177" spans="1:18" ht="16" customHeight="1" x14ac:dyDescent="0.35">
      <c r="A177" s="45"/>
      <c r="B177" s="135"/>
      <c r="C177" s="136"/>
      <c r="D177" s="128"/>
      <c r="E177" s="128"/>
      <c r="F177" s="69"/>
      <c r="G177" s="112"/>
      <c r="H177" s="122" t="str">
        <f t="shared" si="80"/>
        <v>-</v>
      </c>
      <c r="I177" s="93" t="str">
        <f t="shared" si="79"/>
        <v>-</v>
      </c>
      <c r="J177" s="46"/>
      <c r="K177" s="89" t="str">
        <f t="shared" si="77"/>
        <v/>
      </c>
      <c r="L177" s="27">
        <f t="shared" si="81"/>
        <v>0</v>
      </c>
      <c r="M177" s="27">
        <f t="shared" si="82"/>
        <v>0</v>
      </c>
      <c r="N177" s="14">
        <f t="shared" si="83"/>
        <v>0</v>
      </c>
      <c r="O177" s="14">
        <f t="shared" si="84"/>
        <v>0</v>
      </c>
      <c r="P177" s="25">
        <f t="shared" si="85"/>
        <v>0</v>
      </c>
      <c r="Q177" s="25">
        <f t="shared" si="86"/>
        <v>0</v>
      </c>
      <c r="R177" s="2">
        <f t="shared" si="78"/>
        <v>0</v>
      </c>
    </row>
    <row r="178" spans="1:18" ht="16" customHeight="1" x14ac:dyDescent="0.35">
      <c r="A178" s="45"/>
      <c r="B178" s="135"/>
      <c r="C178" s="136"/>
      <c r="D178" s="128"/>
      <c r="E178" s="128"/>
      <c r="F178" s="69"/>
      <c r="G178" s="112"/>
      <c r="H178" s="122" t="str">
        <f t="shared" si="80"/>
        <v>-</v>
      </c>
      <c r="I178" s="93" t="str">
        <f t="shared" si="79"/>
        <v>-</v>
      </c>
      <c r="J178" s="46"/>
      <c r="K178" s="89" t="str">
        <f t="shared" si="77"/>
        <v/>
      </c>
      <c r="L178" s="27">
        <f t="shared" si="81"/>
        <v>0</v>
      </c>
      <c r="M178" s="27">
        <f t="shared" si="82"/>
        <v>0</v>
      </c>
      <c r="N178" s="14">
        <f t="shared" si="83"/>
        <v>0</v>
      </c>
      <c r="O178" s="14">
        <f t="shared" si="84"/>
        <v>0</v>
      </c>
      <c r="P178" s="25">
        <f t="shared" si="85"/>
        <v>0</v>
      </c>
      <c r="Q178" s="25">
        <f t="shared" si="86"/>
        <v>0</v>
      </c>
      <c r="R178" s="2">
        <f t="shared" si="78"/>
        <v>0</v>
      </c>
    </row>
    <row r="179" spans="1:18" ht="16" customHeight="1" x14ac:dyDescent="0.35">
      <c r="A179" s="45"/>
      <c r="B179" s="135"/>
      <c r="C179" s="136"/>
      <c r="D179" s="128"/>
      <c r="E179" s="128"/>
      <c r="F179" s="69"/>
      <c r="G179" s="112"/>
      <c r="H179" s="122" t="str">
        <f t="shared" si="80"/>
        <v>-</v>
      </c>
      <c r="I179" s="93" t="str">
        <f t="shared" si="79"/>
        <v>-</v>
      </c>
      <c r="J179" s="46"/>
      <c r="K179" s="89" t="str">
        <f t="shared" si="77"/>
        <v/>
      </c>
      <c r="L179" s="27">
        <f t="shared" si="81"/>
        <v>0</v>
      </c>
      <c r="M179" s="27">
        <f t="shared" si="82"/>
        <v>0</v>
      </c>
      <c r="N179" s="14">
        <f t="shared" si="83"/>
        <v>0</v>
      </c>
      <c r="O179" s="14">
        <f t="shared" si="84"/>
        <v>0</v>
      </c>
      <c r="P179" s="25">
        <f t="shared" si="85"/>
        <v>0</v>
      </c>
      <c r="Q179" s="25">
        <f t="shared" si="86"/>
        <v>0</v>
      </c>
      <c r="R179" s="2">
        <f t="shared" si="78"/>
        <v>0</v>
      </c>
    </row>
    <row r="180" spans="1:18" ht="16" customHeight="1" x14ac:dyDescent="0.35">
      <c r="A180" s="45"/>
      <c r="B180" s="135"/>
      <c r="C180" s="136"/>
      <c r="D180" s="128"/>
      <c r="E180" s="128"/>
      <c r="F180" s="69"/>
      <c r="G180" s="112"/>
      <c r="H180" s="122" t="str">
        <f t="shared" si="80"/>
        <v>-</v>
      </c>
      <c r="I180" s="93" t="str">
        <f t="shared" si="79"/>
        <v>-</v>
      </c>
      <c r="J180" s="46"/>
      <c r="K180" s="89" t="str">
        <f t="shared" si="77"/>
        <v/>
      </c>
      <c r="L180" s="27">
        <f t="shared" si="81"/>
        <v>0</v>
      </c>
      <c r="M180" s="27">
        <f t="shared" si="82"/>
        <v>0</v>
      </c>
      <c r="N180" s="14">
        <f t="shared" si="83"/>
        <v>0</v>
      </c>
      <c r="O180" s="14">
        <f t="shared" si="84"/>
        <v>0</v>
      </c>
      <c r="P180" s="25">
        <f t="shared" si="85"/>
        <v>0</v>
      </c>
      <c r="Q180" s="25">
        <f t="shared" si="86"/>
        <v>0</v>
      </c>
      <c r="R180" s="2">
        <f t="shared" si="78"/>
        <v>0</v>
      </c>
    </row>
    <row r="181" spans="1:18" ht="16" customHeight="1" x14ac:dyDescent="0.35">
      <c r="A181" s="45"/>
      <c r="B181" s="135"/>
      <c r="C181" s="136"/>
      <c r="D181" s="128"/>
      <c r="E181" s="128"/>
      <c r="F181" s="69"/>
      <c r="G181" s="112"/>
      <c r="H181" s="122" t="str">
        <f t="shared" si="52"/>
        <v>-</v>
      </c>
      <c r="I181" s="93" t="str">
        <f t="shared" si="79"/>
        <v>-</v>
      </c>
      <c r="J181" s="46"/>
      <c r="K181" s="89" t="str">
        <f t="shared" si="77"/>
        <v/>
      </c>
      <c r="L181" s="27">
        <f t="shared" si="53"/>
        <v>0</v>
      </c>
      <c r="M181" s="27">
        <f t="shared" si="54"/>
        <v>0</v>
      </c>
      <c r="N181" s="14">
        <f t="shared" si="55"/>
        <v>0</v>
      </c>
      <c r="O181" s="14">
        <f t="shared" si="56"/>
        <v>0</v>
      </c>
      <c r="P181" s="25">
        <f t="shared" si="57"/>
        <v>0</v>
      </c>
      <c r="Q181" s="25">
        <f t="shared" si="58"/>
        <v>0</v>
      </c>
      <c r="R181" s="2">
        <f t="shared" si="78"/>
        <v>0</v>
      </c>
    </row>
    <row r="182" spans="1:18" ht="16" customHeight="1" x14ac:dyDescent="0.35">
      <c r="A182" s="45"/>
      <c r="B182" s="135"/>
      <c r="C182" s="136"/>
      <c r="D182" s="128"/>
      <c r="E182" s="128"/>
      <c r="F182" s="69"/>
      <c r="G182" s="112"/>
      <c r="H182" s="122" t="str">
        <f t="shared" si="52"/>
        <v>-</v>
      </c>
      <c r="I182" s="93" t="str">
        <f t="shared" si="79"/>
        <v>-</v>
      </c>
      <c r="J182" s="46"/>
      <c r="K182" s="89" t="str">
        <f t="shared" si="77"/>
        <v/>
      </c>
      <c r="L182" s="27">
        <f t="shared" si="53"/>
        <v>0</v>
      </c>
      <c r="M182" s="27">
        <f t="shared" si="54"/>
        <v>0</v>
      </c>
      <c r="N182" s="14">
        <f t="shared" si="55"/>
        <v>0</v>
      </c>
      <c r="O182" s="14">
        <f t="shared" si="56"/>
        <v>0</v>
      </c>
      <c r="P182" s="25">
        <f t="shared" si="57"/>
        <v>0</v>
      </c>
      <c r="Q182" s="25">
        <f t="shared" si="58"/>
        <v>0</v>
      </c>
      <c r="R182" s="2">
        <f t="shared" si="78"/>
        <v>0</v>
      </c>
    </row>
    <row r="183" spans="1:18" ht="16" customHeight="1" x14ac:dyDescent="0.35">
      <c r="A183" s="45"/>
      <c r="B183" s="135"/>
      <c r="C183" s="136"/>
      <c r="D183" s="128"/>
      <c r="E183" s="128"/>
      <c r="F183" s="69"/>
      <c r="G183" s="112"/>
      <c r="H183" s="122" t="str">
        <f t="shared" si="52"/>
        <v>-</v>
      </c>
      <c r="I183" s="93" t="str">
        <f t="shared" si="79"/>
        <v>-</v>
      </c>
      <c r="J183" s="46"/>
      <c r="K183" s="89" t="str">
        <f t="shared" si="77"/>
        <v/>
      </c>
      <c r="L183" s="27">
        <f t="shared" si="53"/>
        <v>0</v>
      </c>
      <c r="M183" s="27">
        <f t="shared" si="54"/>
        <v>0</v>
      </c>
      <c r="N183" s="14">
        <f t="shared" si="55"/>
        <v>0</v>
      </c>
      <c r="O183" s="14">
        <f t="shared" si="56"/>
        <v>0</v>
      </c>
      <c r="P183" s="25">
        <f t="shared" si="57"/>
        <v>0</v>
      </c>
      <c r="Q183" s="25">
        <f t="shared" si="58"/>
        <v>0</v>
      </c>
      <c r="R183" s="2">
        <f t="shared" si="78"/>
        <v>0</v>
      </c>
    </row>
    <row r="184" spans="1:18" ht="16" customHeight="1" x14ac:dyDescent="0.35">
      <c r="A184" s="45"/>
      <c r="B184" s="135"/>
      <c r="C184" s="136"/>
      <c r="D184" s="128"/>
      <c r="E184" s="128"/>
      <c r="F184" s="69"/>
      <c r="G184" s="112"/>
      <c r="H184" s="122" t="str">
        <f t="shared" si="52"/>
        <v>-</v>
      </c>
      <c r="I184" s="93" t="str">
        <f t="shared" si="79"/>
        <v>-</v>
      </c>
      <c r="J184" s="46"/>
      <c r="K184" s="89" t="str">
        <f t="shared" si="77"/>
        <v/>
      </c>
      <c r="L184" s="27">
        <f t="shared" si="53"/>
        <v>0</v>
      </c>
      <c r="M184" s="27">
        <f t="shared" si="54"/>
        <v>0</v>
      </c>
      <c r="N184" s="14">
        <f t="shared" si="55"/>
        <v>0</v>
      </c>
      <c r="O184" s="14">
        <f t="shared" si="56"/>
        <v>0</v>
      </c>
      <c r="P184" s="25">
        <f t="shared" si="57"/>
        <v>0</v>
      </c>
      <c r="Q184" s="25">
        <f t="shared" si="58"/>
        <v>0</v>
      </c>
      <c r="R184" s="2">
        <f t="shared" si="78"/>
        <v>0</v>
      </c>
    </row>
    <row r="185" spans="1:18" ht="16" customHeight="1" x14ac:dyDescent="0.35">
      <c r="A185" s="45"/>
      <c r="B185" s="135"/>
      <c r="C185" s="136"/>
      <c r="D185" s="128"/>
      <c r="E185" s="128"/>
      <c r="F185" s="69"/>
      <c r="G185" s="112"/>
      <c r="H185" s="122" t="str">
        <f t="shared" si="52"/>
        <v>-</v>
      </c>
      <c r="I185" s="93" t="str">
        <f t="shared" si="79"/>
        <v>-</v>
      </c>
      <c r="J185" s="46"/>
      <c r="K185" s="89" t="str">
        <f t="shared" si="77"/>
        <v/>
      </c>
      <c r="L185" s="27">
        <f t="shared" si="53"/>
        <v>0</v>
      </c>
      <c r="M185" s="27">
        <f t="shared" si="54"/>
        <v>0</v>
      </c>
      <c r="N185" s="14">
        <f t="shared" si="55"/>
        <v>0</v>
      </c>
      <c r="O185" s="14">
        <f t="shared" si="56"/>
        <v>0</v>
      </c>
      <c r="P185" s="25">
        <f t="shared" si="57"/>
        <v>0</v>
      </c>
      <c r="Q185" s="25">
        <f t="shared" si="58"/>
        <v>0</v>
      </c>
      <c r="R185" s="2">
        <f t="shared" si="78"/>
        <v>0</v>
      </c>
    </row>
    <row r="186" spans="1:18" ht="16" customHeight="1" x14ac:dyDescent="0.35">
      <c r="A186" s="45"/>
      <c r="B186" s="135"/>
      <c r="C186" s="136"/>
      <c r="D186" s="128"/>
      <c r="E186" s="128"/>
      <c r="F186" s="69"/>
      <c r="G186" s="112"/>
      <c r="H186" s="122" t="str">
        <f t="shared" si="52"/>
        <v>-</v>
      </c>
      <c r="I186" s="93" t="str">
        <f t="shared" si="79"/>
        <v>-</v>
      </c>
      <c r="J186" s="46"/>
      <c r="K186" s="89" t="str">
        <f t="shared" si="77"/>
        <v/>
      </c>
      <c r="L186" s="27">
        <f t="shared" si="53"/>
        <v>0</v>
      </c>
      <c r="M186" s="27">
        <f t="shared" si="54"/>
        <v>0</v>
      </c>
      <c r="N186" s="14">
        <f t="shared" si="55"/>
        <v>0</v>
      </c>
      <c r="O186" s="14">
        <f t="shared" si="56"/>
        <v>0</v>
      </c>
      <c r="P186" s="25">
        <f t="shared" si="57"/>
        <v>0</v>
      </c>
      <c r="Q186" s="25">
        <f t="shared" si="58"/>
        <v>0</v>
      </c>
      <c r="R186" s="2">
        <f t="shared" si="78"/>
        <v>0</v>
      </c>
    </row>
    <row r="187" spans="1:18" ht="16" customHeight="1" x14ac:dyDescent="0.35">
      <c r="A187" s="45"/>
      <c r="B187" s="135"/>
      <c r="C187" s="136"/>
      <c r="D187" s="128"/>
      <c r="E187" s="128"/>
      <c r="F187" s="69"/>
      <c r="G187" s="112"/>
      <c r="H187" s="122" t="str">
        <f t="shared" ref="H187:H188" si="87">IF(Q187=1,G187/F187,"-")</f>
        <v>-</v>
      </c>
      <c r="I187" s="93" t="str">
        <f t="shared" si="79"/>
        <v>-</v>
      </c>
      <c r="J187" s="46"/>
      <c r="K187" s="89" t="str">
        <f t="shared" si="77"/>
        <v/>
      </c>
      <c r="L187" s="27">
        <f t="shared" ref="L187:L188" si="88">COUNTA(B187)</f>
        <v>0</v>
      </c>
      <c r="M187" s="27">
        <f t="shared" ref="M187:M188" si="89">COUNTA(D187)</f>
        <v>0</v>
      </c>
      <c r="N187" s="14">
        <f t="shared" ref="N187:N188" si="90">IF(F187&gt;0,COUNT(F187),0)</f>
        <v>0</v>
      </c>
      <c r="O187" s="14">
        <f t="shared" ref="O187:O188" si="91">COUNT(G187)</f>
        <v>0</v>
      </c>
      <c r="P187" s="25">
        <f t="shared" ref="P187:P188" si="92">IF(M187+N187+O187&gt;0,1,0)</f>
        <v>0</v>
      </c>
      <c r="Q187" s="25">
        <f t="shared" ref="Q187:Q188" si="93">IF(L187+M187+N187+O187=4,1,0)</f>
        <v>0</v>
      </c>
      <c r="R187" s="2">
        <f t="shared" si="78"/>
        <v>0</v>
      </c>
    </row>
    <row r="188" spans="1:18" ht="16" customHeight="1" x14ac:dyDescent="0.35">
      <c r="A188" s="45"/>
      <c r="B188" s="178"/>
      <c r="C188" s="179"/>
      <c r="D188" s="163"/>
      <c r="E188" s="163"/>
      <c r="F188" s="72"/>
      <c r="G188" s="114"/>
      <c r="H188" s="124" t="str">
        <f t="shared" si="87"/>
        <v>-</v>
      </c>
      <c r="I188" s="93" t="str">
        <f t="shared" si="79"/>
        <v>-</v>
      </c>
      <c r="J188" s="46"/>
      <c r="K188" s="89" t="str">
        <f t="shared" si="77"/>
        <v/>
      </c>
      <c r="L188" s="27">
        <f t="shared" si="88"/>
        <v>0</v>
      </c>
      <c r="M188" s="27">
        <f t="shared" si="89"/>
        <v>0</v>
      </c>
      <c r="N188" s="14">
        <f t="shared" si="90"/>
        <v>0</v>
      </c>
      <c r="O188" s="14">
        <f t="shared" si="91"/>
        <v>0</v>
      </c>
      <c r="P188" s="25">
        <f t="shared" si="92"/>
        <v>0</v>
      </c>
      <c r="Q188" s="25">
        <f t="shared" si="93"/>
        <v>0</v>
      </c>
      <c r="R188" s="2">
        <f t="shared" si="78"/>
        <v>0</v>
      </c>
    </row>
    <row r="189" spans="1:18" ht="6" customHeight="1" thickBot="1" x14ac:dyDescent="0.4">
      <c r="A189" s="45"/>
      <c r="B189" s="50"/>
      <c r="C189" s="49"/>
      <c r="D189" s="49"/>
      <c r="E189" s="49"/>
      <c r="F189" s="49"/>
      <c r="G189" s="49"/>
      <c r="H189" s="49"/>
      <c r="I189" s="48"/>
      <c r="J189" s="46"/>
      <c r="K189" s="89"/>
    </row>
  </sheetData>
  <sheetProtection algorithmName="SHA-512" hashValue="vs1Hq46IVVp+7mOD6n9F3lyJnmkuyHfu8lI2djRzXSFkaJmPA6JpqlIT5TMOlxEXQUinB4l1pKRzp4xS3Cpreg==" saltValue="s2a3R6MJSMxgkhXtktMRdQ==" spinCount="100000" sheet="1" objects="1" scenarios="1" selectLockedCells="1"/>
  <mergeCells count="345">
    <mergeCell ref="F14:I16"/>
    <mergeCell ref="C14:D14"/>
    <mergeCell ref="C15:D15"/>
    <mergeCell ref="B20:I20"/>
    <mergeCell ref="B186:C186"/>
    <mergeCell ref="B187:C187"/>
    <mergeCell ref="B188:C188"/>
    <mergeCell ref="B181:C181"/>
    <mergeCell ref="B182:C182"/>
    <mergeCell ref="B183:C183"/>
    <mergeCell ref="B184:C184"/>
    <mergeCell ref="B185:C185"/>
    <mergeCell ref="B171:C171"/>
    <mergeCell ref="B172:C172"/>
    <mergeCell ref="B173:C173"/>
    <mergeCell ref="B174:C174"/>
    <mergeCell ref="B175:C175"/>
    <mergeCell ref="B180:C180"/>
    <mergeCell ref="B166:C166"/>
    <mergeCell ref="B167:C167"/>
    <mergeCell ref="B168:C168"/>
    <mergeCell ref="B169:C169"/>
    <mergeCell ref="B170:C170"/>
    <mergeCell ref="B160:C160"/>
    <mergeCell ref="B163:C163"/>
    <mergeCell ref="B164:C164"/>
    <mergeCell ref="B165:C165"/>
    <mergeCell ref="B162:I162"/>
    <mergeCell ref="D167:E167"/>
    <mergeCell ref="D168:E168"/>
    <mergeCell ref="D169:E169"/>
    <mergeCell ref="D170:E170"/>
    <mergeCell ref="D163:E163"/>
    <mergeCell ref="D164:E164"/>
    <mergeCell ref="D165:E165"/>
    <mergeCell ref="D166:E166"/>
    <mergeCell ref="B155:C155"/>
    <mergeCell ref="B156:C156"/>
    <mergeCell ref="B157:C157"/>
    <mergeCell ref="B158:C158"/>
    <mergeCell ref="B159:C159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29:C129"/>
    <mergeCell ref="B130:C130"/>
    <mergeCell ref="B131:C131"/>
    <mergeCell ref="B132:C132"/>
    <mergeCell ref="B119:C119"/>
    <mergeCell ref="B120:C120"/>
    <mergeCell ref="B121:C121"/>
    <mergeCell ref="B127:C127"/>
    <mergeCell ref="B128:C128"/>
    <mergeCell ref="B122:C122"/>
    <mergeCell ref="B123:C123"/>
    <mergeCell ref="B124:C124"/>
    <mergeCell ref="B125:C125"/>
    <mergeCell ref="B126:C126"/>
    <mergeCell ref="D120:E120"/>
    <mergeCell ref="D121:E121"/>
    <mergeCell ref="D127:E127"/>
    <mergeCell ref="D128:E128"/>
    <mergeCell ref="D129:E129"/>
    <mergeCell ref="D115:E115"/>
    <mergeCell ref="D116:E116"/>
    <mergeCell ref="D117:E117"/>
    <mergeCell ref="D118:E118"/>
    <mergeCell ref="D119:E119"/>
    <mergeCell ref="D122:E122"/>
    <mergeCell ref="D123:E123"/>
    <mergeCell ref="D124:E124"/>
    <mergeCell ref="D125:E125"/>
    <mergeCell ref="D126:E126"/>
    <mergeCell ref="B115:C115"/>
    <mergeCell ref="B116:C116"/>
    <mergeCell ref="B117:C117"/>
    <mergeCell ref="B118:C118"/>
    <mergeCell ref="B109:C109"/>
    <mergeCell ref="B110:C110"/>
    <mergeCell ref="B111:C111"/>
    <mergeCell ref="B112:C112"/>
    <mergeCell ref="B113:C113"/>
    <mergeCell ref="B104:C104"/>
    <mergeCell ref="B107:C107"/>
    <mergeCell ref="B108:C108"/>
    <mergeCell ref="B93:C93"/>
    <mergeCell ref="B99:C99"/>
    <mergeCell ref="B100:C100"/>
    <mergeCell ref="B102:C102"/>
    <mergeCell ref="B103:C103"/>
    <mergeCell ref="B106:I106"/>
    <mergeCell ref="B98:C98"/>
    <mergeCell ref="D98:E98"/>
    <mergeCell ref="D108:E108"/>
    <mergeCell ref="B94:C94"/>
    <mergeCell ref="B95:C95"/>
    <mergeCell ref="B96:C96"/>
    <mergeCell ref="B97:C97"/>
    <mergeCell ref="B89:C89"/>
    <mergeCell ref="B90:C90"/>
    <mergeCell ref="B91:C91"/>
    <mergeCell ref="B92:C92"/>
    <mergeCell ref="B83:C83"/>
    <mergeCell ref="B84:C84"/>
    <mergeCell ref="B85:C85"/>
    <mergeCell ref="B86:C86"/>
    <mergeCell ref="B87:C87"/>
    <mergeCell ref="B79:C79"/>
    <mergeCell ref="B66:C66"/>
    <mergeCell ref="B67:C67"/>
    <mergeCell ref="B68:C68"/>
    <mergeCell ref="B69:C69"/>
    <mergeCell ref="B70:C70"/>
    <mergeCell ref="B72:C72"/>
    <mergeCell ref="B73:C73"/>
    <mergeCell ref="B74:C74"/>
    <mergeCell ref="B75:C75"/>
    <mergeCell ref="B76:C76"/>
    <mergeCell ref="B78:I78"/>
    <mergeCell ref="D79:E79"/>
    <mergeCell ref="D74:E74"/>
    <mergeCell ref="D75:E75"/>
    <mergeCell ref="D76:E76"/>
    <mergeCell ref="D72:E72"/>
    <mergeCell ref="B64:C64"/>
    <mergeCell ref="B65:C65"/>
    <mergeCell ref="B71:C71"/>
    <mergeCell ref="B57:C57"/>
    <mergeCell ref="B58:C58"/>
    <mergeCell ref="B59:C59"/>
    <mergeCell ref="B60:C60"/>
    <mergeCell ref="B61:C61"/>
    <mergeCell ref="D65:E65"/>
    <mergeCell ref="D71:E71"/>
    <mergeCell ref="D68:E68"/>
    <mergeCell ref="D69:E69"/>
    <mergeCell ref="D70:E70"/>
    <mergeCell ref="B38:C38"/>
    <mergeCell ref="B44:C44"/>
    <mergeCell ref="B45:C45"/>
    <mergeCell ref="B46:C46"/>
    <mergeCell ref="B47:C47"/>
    <mergeCell ref="D188:E188"/>
    <mergeCell ref="B24:C24"/>
    <mergeCell ref="B25:C25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D24:E24"/>
    <mergeCell ref="D25:E25"/>
    <mergeCell ref="D27:E27"/>
    <mergeCell ref="B52:C52"/>
    <mergeCell ref="B53:C53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183:E183"/>
    <mergeCell ref="D184:E184"/>
    <mergeCell ref="D185:E185"/>
    <mergeCell ref="D186:E186"/>
    <mergeCell ref="D187:E187"/>
    <mergeCell ref="D173:E173"/>
    <mergeCell ref="D174:E174"/>
    <mergeCell ref="D175:E175"/>
    <mergeCell ref="D181:E181"/>
    <mergeCell ref="D182:E182"/>
    <mergeCell ref="D156:E156"/>
    <mergeCell ref="D157:E157"/>
    <mergeCell ref="D158:E158"/>
    <mergeCell ref="D159:E159"/>
    <mergeCell ref="D172:E172"/>
    <mergeCell ref="D146:E146"/>
    <mergeCell ref="D147:E147"/>
    <mergeCell ref="D148:E148"/>
    <mergeCell ref="D149:E149"/>
    <mergeCell ref="D155:E155"/>
    <mergeCell ref="D141:E141"/>
    <mergeCell ref="D142:E142"/>
    <mergeCell ref="D143:E143"/>
    <mergeCell ref="D112:E112"/>
    <mergeCell ref="D144:E144"/>
    <mergeCell ref="D145:E145"/>
    <mergeCell ref="D136:E136"/>
    <mergeCell ref="D137:E137"/>
    <mergeCell ref="D138:E138"/>
    <mergeCell ref="D139:E139"/>
    <mergeCell ref="D140:E140"/>
    <mergeCell ref="D130:E130"/>
    <mergeCell ref="D131:E131"/>
    <mergeCell ref="D132:E132"/>
    <mergeCell ref="D135:E135"/>
    <mergeCell ref="B134:I134"/>
    <mergeCell ref="B140:C140"/>
    <mergeCell ref="B141:C141"/>
    <mergeCell ref="B142:C142"/>
    <mergeCell ref="B143:C143"/>
    <mergeCell ref="B144:C144"/>
    <mergeCell ref="B135:C135"/>
    <mergeCell ref="B136:C136"/>
    <mergeCell ref="B137:C137"/>
    <mergeCell ref="B138:C138"/>
    <mergeCell ref="B139:C139"/>
    <mergeCell ref="B114:C114"/>
    <mergeCell ref="D109:E109"/>
    <mergeCell ref="D99:E99"/>
    <mergeCell ref="D100:E100"/>
    <mergeCell ref="D102:E102"/>
    <mergeCell ref="D103:E103"/>
    <mergeCell ref="D104:E104"/>
    <mergeCell ref="D110:E110"/>
    <mergeCell ref="D111:E111"/>
    <mergeCell ref="D89:E89"/>
    <mergeCell ref="D94:E94"/>
    <mergeCell ref="D95:E95"/>
    <mergeCell ref="D96:E96"/>
    <mergeCell ref="D97:E97"/>
    <mergeCell ref="D91:E91"/>
    <mergeCell ref="D92:E92"/>
    <mergeCell ref="D93:E93"/>
    <mergeCell ref="B3:I3"/>
    <mergeCell ref="B4:I4"/>
    <mergeCell ref="F10:I10"/>
    <mergeCell ref="D160:E160"/>
    <mergeCell ref="D38:E38"/>
    <mergeCell ref="B23:I23"/>
    <mergeCell ref="I11:I12"/>
    <mergeCell ref="F11:F12"/>
    <mergeCell ref="B10:D10"/>
    <mergeCell ref="C7:F7"/>
    <mergeCell ref="B22:I22"/>
    <mergeCell ref="C11:D11"/>
    <mergeCell ref="C12:D12"/>
    <mergeCell ref="C13:D13"/>
    <mergeCell ref="G11:G12"/>
    <mergeCell ref="H11:H12"/>
    <mergeCell ref="D49:E49"/>
    <mergeCell ref="D83:E83"/>
    <mergeCell ref="D55:E55"/>
    <mergeCell ref="D90:E90"/>
    <mergeCell ref="D113:E113"/>
    <mergeCell ref="D114:E114"/>
    <mergeCell ref="D107:E107"/>
    <mergeCell ref="D82:E82"/>
    <mergeCell ref="D171:E171"/>
    <mergeCell ref="B5:I5"/>
    <mergeCell ref="G19:H19"/>
    <mergeCell ref="B26:C26"/>
    <mergeCell ref="D26:E26"/>
    <mergeCell ref="D51:E51"/>
    <mergeCell ref="D52:E52"/>
    <mergeCell ref="D44:E44"/>
    <mergeCell ref="D45:E45"/>
    <mergeCell ref="D46:E46"/>
    <mergeCell ref="D47:E47"/>
    <mergeCell ref="D48:E48"/>
    <mergeCell ref="D58:E58"/>
    <mergeCell ref="D59:E59"/>
    <mergeCell ref="D60:E60"/>
    <mergeCell ref="D61:E61"/>
    <mergeCell ref="D62:E62"/>
    <mergeCell ref="D53:E53"/>
    <mergeCell ref="D54:E54"/>
    <mergeCell ref="B101:C101"/>
    <mergeCell ref="D101:E101"/>
    <mergeCell ref="D57:E57"/>
    <mergeCell ref="D73:E73"/>
    <mergeCell ref="D64:E64"/>
    <mergeCell ref="B39:C39"/>
    <mergeCell ref="B40:C40"/>
    <mergeCell ref="B41:C41"/>
    <mergeCell ref="B42:C42"/>
    <mergeCell ref="B43:C43"/>
    <mergeCell ref="D39:E39"/>
    <mergeCell ref="D40:E40"/>
    <mergeCell ref="D41:E41"/>
    <mergeCell ref="D42:E42"/>
    <mergeCell ref="D43:E43"/>
    <mergeCell ref="B54:C54"/>
    <mergeCell ref="B55:C55"/>
    <mergeCell ref="B56:C56"/>
    <mergeCell ref="B48:C48"/>
    <mergeCell ref="B49:C49"/>
    <mergeCell ref="B51:C51"/>
    <mergeCell ref="B50:I50"/>
    <mergeCell ref="B62:C62"/>
    <mergeCell ref="B63:C63"/>
    <mergeCell ref="D63:E63"/>
    <mergeCell ref="D56:E56"/>
    <mergeCell ref="D84:E84"/>
    <mergeCell ref="D85:E85"/>
    <mergeCell ref="D86:E86"/>
    <mergeCell ref="D87:E87"/>
    <mergeCell ref="D88:E88"/>
    <mergeCell ref="B80:C80"/>
    <mergeCell ref="B81:C81"/>
    <mergeCell ref="B82:C82"/>
    <mergeCell ref="D80:E80"/>
    <mergeCell ref="D81:E81"/>
    <mergeCell ref="B88:C88"/>
    <mergeCell ref="B1:I1"/>
    <mergeCell ref="D180:E180"/>
    <mergeCell ref="D77:E77"/>
    <mergeCell ref="D105:E105"/>
    <mergeCell ref="D133:E133"/>
    <mergeCell ref="D161:E161"/>
    <mergeCell ref="C18:D18"/>
    <mergeCell ref="C19:D19"/>
    <mergeCell ref="G18:H18"/>
    <mergeCell ref="D150:E150"/>
    <mergeCell ref="D151:E151"/>
    <mergeCell ref="D152:E152"/>
    <mergeCell ref="D153:E153"/>
    <mergeCell ref="D154:E154"/>
    <mergeCell ref="B176:C176"/>
    <mergeCell ref="B177:C177"/>
    <mergeCell ref="B178:C178"/>
    <mergeCell ref="B179:C179"/>
    <mergeCell ref="D176:E176"/>
    <mergeCell ref="D177:E177"/>
    <mergeCell ref="D178:E178"/>
    <mergeCell ref="D179:E179"/>
    <mergeCell ref="D66:E66"/>
    <mergeCell ref="D67:E67"/>
  </mergeCells>
  <conditionalFormatting sqref="B25:C25">
    <cfRule type="notContainsBlanks" dxfId="12" priority="2">
      <formula>LEN(TRIM(B25))&gt;0</formula>
    </cfRule>
  </conditionalFormatting>
  <conditionalFormatting sqref="B25:C38 B39:B43 B44:C49 B52:C65 B66:B70 B71:C77 B80:C93 B94:B98 B99:C105 B108:C121 B122:B126 B127:C133 B136:C149 B150:B154 B155:C161 B164:C175 B176:B180 B181:C187">
    <cfRule type="expression" dxfId="11" priority="4">
      <formula>AND(P25=1,L25=0)</formula>
    </cfRule>
  </conditionalFormatting>
  <conditionalFormatting sqref="C14">
    <cfRule type="cellIs" dxfId="10" priority="1" operator="equal">
      <formula>"None"</formula>
    </cfRule>
  </conditionalFormatting>
  <conditionalFormatting sqref="C11:D13">
    <cfRule type="notContainsBlanks" dxfId="9" priority="11">
      <formula>LEN(TRIM(C11))&gt;0</formula>
    </cfRule>
  </conditionalFormatting>
  <conditionalFormatting sqref="C7:F7">
    <cfRule type="notContainsBlanks" dxfId="8" priority="10">
      <formula>LEN(TRIM(C7))&gt;0</formula>
    </cfRule>
  </conditionalFormatting>
  <conditionalFormatting sqref="D25:G38 D39:D43 F39:G43 D44:G49 D52:G65 D66:D70 F66:G70 D71:G76 D77 F77:G77 D80:G93 D94:D98 F94:G98 D99:G104 D105 F105:G105 D108:G121 D122:D126 F122:G126 D127:G132 D133 F133:G133 D136:G149 D150:D154 F150:G154 D155:G160 D161 F161:G161 D164:G175 D176:D180 F176:G180 D181:G188">
    <cfRule type="notContainsBlanks" dxfId="7" priority="7">
      <formula>LEN(TRIM(D25))&gt;0</formula>
    </cfRule>
    <cfRule type="expression" dxfId="6" priority="8">
      <formula>$L25=1</formula>
    </cfRule>
  </conditionalFormatting>
  <conditionalFormatting sqref="F14">
    <cfRule type="expression" dxfId="5" priority="15">
      <formula>$L$15&gt;0</formula>
    </cfRule>
  </conditionalFormatting>
  <conditionalFormatting sqref="H7">
    <cfRule type="notContainsBlanks" dxfId="4" priority="9">
      <formula>LEN(TRIM(H7))&gt;0</formula>
    </cfRule>
  </conditionalFormatting>
  <conditionalFormatting sqref="I25:I49 I52:I77 I80:I105 I108:I133 I136:I161 I164:I188">
    <cfRule type="containsText" dxfId="3" priority="12" operator="containsText" text="NO">
      <formula>NOT(ISERROR(SEARCH("NO",I25)))</formula>
    </cfRule>
  </conditionalFormatting>
  <dataValidations count="3">
    <dataValidation type="list" allowBlank="1" showInputMessage="1" showErrorMessage="1" sqref="F9" xr:uid="{6CC6E76A-A33C-4119-834D-C05F6A0C865A}">
      <formula1>"Small, Large, Not Grouped"</formula1>
    </dataValidation>
    <dataValidation type="list" allowBlank="1" showInputMessage="1" showErrorMessage="1" sqref="H9" xr:uid="{A4A1814B-15EE-46A2-A413-E0368BF42599}">
      <formula1>"Classroom Teachers, Instructional Staff"</formula1>
    </dataValidation>
    <dataValidation type="decimal" operator="greaterThan" allowBlank="1" showInputMessage="1" showErrorMessage="1" errorTitle="Oops!" error="Enter a number." sqref="F25:G49 F52:G76 F80:G104 F108:G132 F136:G160 F164:G188" xr:uid="{B5AC408A-CF6B-42BB-A1E3-9BF92F177BFE}">
      <formula1>0</formula1>
    </dataValidation>
  </dataValidations>
  <pageMargins left="0.9" right="0.56999999999999995" top="0.54" bottom="0.51" header="0.3" footer="0.3"/>
  <pageSetup orientation="landscape" r:id="rId1"/>
  <headerFooter differentFirst="1">
    <oddHeader>&amp;C&amp;"-,Bold"Comparability Reporting for 2025-26 Title I Schools with Enrollment of at Least 100 &amp;"-,Regular"
Base Salary-to-Student Ratios</oddHeader>
  </headerFooter>
  <rowBreaks count="6" manualBreakCount="6">
    <brk id="21" max="9" man="1"/>
    <brk id="49" max="9" man="1"/>
    <brk id="77" max="9" man="1"/>
    <brk id="105" max="9" man="1"/>
    <brk id="133" max="9" man="1"/>
    <brk id="161" max="9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A2941C0-0CC9-4DA9-9EB0-11860BD4EBDA}">
          <x14:formula1>
            <xm:f>'drop-downs'!$B$10:$B$11</xm:f>
          </x14:formula1>
          <xm:sqref>C13</xm:sqref>
        </x14:dataValidation>
        <x14:dataValidation type="list" allowBlank="1" showInputMessage="1" showErrorMessage="1" xr:uid="{6ED9A70B-CFA8-4DAF-B9B2-7451F7752125}">
          <x14:formula1>
            <xm:f>'drop-downs'!$B$2:$B$4</xm:f>
          </x14:formula1>
          <xm:sqref>C11</xm:sqref>
        </x14:dataValidation>
        <x14:dataValidation type="list" allowBlank="1" showInputMessage="1" showErrorMessage="1" xr:uid="{DA2935A9-DB1D-49F5-9BCA-4179044F38F8}">
          <x14:formula1>
            <xm:f>'drop-downs'!$B$6:$B$8</xm:f>
          </x14:formula1>
          <xm:sqref>C12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8403D-004B-40C5-94BF-4761DE54C365}">
  <dimension ref="A1:S170"/>
  <sheetViews>
    <sheetView showGridLines="0" showRowColHeaders="0" zoomScale="110" zoomScaleNormal="110" workbookViewId="0">
      <selection activeCell="B14" sqref="B14:C1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21" x14ac:dyDescent="0.35"/>
  <cols>
    <col min="1" max="1" width="1.08984375" style="33" customWidth="1"/>
    <col min="2" max="2" width="16.453125" style="33" customWidth="1"/>
    <col min="3" max="3" width="15" style="1" customWidth="1"/>
    <col min="4" max="4" width="12.453125" style="1" customWidth="1"/>
    <col min="5" max="5" width="1.1796875" style="1" customWidth="1"/>
    <col min="6" max="6" width="17.54296875" style="1" customWidth="1"/>
    <col min="7" max="7" width="23.26953125" style="1" customWidth="1"/>
    <col min="8" max="8" width="16.7265625" style="1" customWidth="1"/>
    <col min="9" max="9" width="1.1796875" style="1" customWidth="1"/>
    <col min="10" max="10" width="20.1796875" style="88" customWidth="1"/>
    <col min="11" max="11" width="12.08984375" style="5" customWidth="1"/>
    <col min="12" max="16" width="12.08984375" style="1" hidden="1" customWidth="1"/>
    <col min="17" max="17" width="8.7265625" style="1" hidden="1" customWidth="1"/>
    <col min="18" max="18" width="18" style="2" hidden="1" customWidth="1"/>
    <col min="19" max="19" width="13.90625" style="105" hidden="1" customWidth="1"/>
    <col min="20" max="21" width="0" style="1" hidden="1" customWidth="1"/>
    <col min="22" max="16384" width="8.7265625" style="1"/>
  </cols>
  <sheetData>
    <row r="1" spans="1:19" ht="30" customHeight="1" x14ac:dyDescent="0.35">
      <c r="B1" s="127" t="s">
        <v>57</v>
      </c>
      <c r="C1" s="127"/>
      <c r="D1" s="127"/>
      <c r="E1" s="127"/>
      <c r="F1" s="127"/>
      <c r="G1" s="127"/>
      <c r="H1" s="127"/>
      <c r="I1" s="127"/>
    </row>
    <row r="2" spans="1:19" ht="5" customHeight="1" x14ac:dyDescent="0.35">
      <c r="A2" s="29"/>
      <c r="B2" s="29"/>
      <c r="C2" s="28"/>
      <c r="D2" s="28"/>
      <c r="E2" s="28"/>
      <c r="F2" s="28"/>
      <c r="G2" s="28"/>
      <c r="H2" s="28"/>
      <c r="I2" s="28"/>
    </row>
    <row r="3" spans="1:19" ht="18.5" customHeight="1" x14ac:dyDescent="0.35">
      <c r="A3" s="29"/>
      <c r="B3" s="189" t="s">
        <v>17</v>
      </c>
      <c r="C3" s="189"/>
      <c r="D3" s="189"/>
      <c r="E3" s="189"/>
      <c r="F3" s="189"/>
      <c r="G3" s="189"/>
      <c r="H3" s="189"/>
      <c r="I3" s="28"/>
      <c r="K3" s="7"/>
      <c r="L3" s="7"/>
    </row>
    <row r="4" spans="1:19" ht="15" customHeight="1" x14ac:dyDescent="0.35">
      <c r="A4" s="29"/>
      <c r="B4" s="190" t="s">
        <v>4</v>
      </c>
      <c r="C4" s="190"/>
      <c r="D4" s="190"/>
      <c r="E4" s="190"/>
      <c r="F4" s="190"/>
      <c r="G4" s="190"/>
      <c r="H4" s="190"/>
      <c r="I4" s="28"/>
      <c r="K4" s="7"/>
      <c r="L4" s="7"/>
    </row>
    <row r="5" spans="1:19" x14ac:dyDescent="0.35">
      <c r="A5" s="29"/>
      <c r="B5" s="190" t="str">
        <f>'Tab 1 - Title I Schools'!C7&amp;" ("&amp;'Tab 1 - Title I Schools'!H7&amp;")"</f>
        <v xml:space="preserve"> ()</v>
      </c>
      <c r="C5" s="190"/>
      <c r="D5" s="190"/>
      <c r="E5" s="190"/>
      <c r="F5" s="190"/>
      <c r="G5" s="190"/>
      <c r="H5" s="190"/>
      <c r="I5" s="28"/>
      <c r="K5" s="7"/>
      <c r="L5" s="7"/>
    </row>
    <row r="6" spans="1:19" ht="9.5" customHeight="1" x14ac:dyDescent="0.35">
      <c r="A6" s="29"/>
      <c r="I6" s="28"/>
      <c r="K6" s="7"/>
      <c r="L6" s="7"/>
    </row>
    <row r="7" spans="1:19" ht="17" customHeight="1" thickBot="1" x14ac:dyDescent="0.4">
      <c r="A7" s="29"/>
      <c r="B7" s="191" t="s">
        <v>42</v>
      </c>
      <c r="C7" s="191"/>
      <c r="D7" s="191"/>
      <c r="F7" s="192" t="s">
        <v>43</v>
      </c>
      <c r="G7" s="192"/>
      <c r="H7" s="192"/>
      <c r="I7" s="28"/>
      <c r="L7" s="5"/>
    </row>
    <row r="8" spans="1:19" s="14" customFormat="1" ht="23" customHeight="1" x14ac:dyDescent="0.35">
      <c r="A8" s="44"/>
      <c r="B8" s="35" t="s">
        <v>14</v>
      </c>
      <c r="C8" s="201" t="str">
        <f>IF(ISTEXT('Tab 1 - Title I Schools'!C11),'Tab 1 - Title I Schools'!C11,"-")</f>
        <v>-</v>
      </c>
      <c r="D8" s="202"/>
      <c r="E8" s="34"/>
      <c r="F8" s="195" t="s">
        <v>29</v>
      </c>
      <c r="G8" s="197" t="s">
        <v>30</v>
      </c>
      <c r="H8" s="199" t="s">
        <v>31</v>
      </c>
      <c r="I8" s="36"/>
      <c r="J8" s="99"/>
      <c r="K8" s="27"/>
      <c r="L8" s="27"/>
      <c r="S8" s="37"/>
    </row>
    <row r="9" spans="1:19" s="14" customFormat="1" ht="23" customHeight="1" x14ac:dyDescent="0.35">
      <c r="A9" s="44"/>
      <c r="B9" s="22" t="s">
        <v>15</v>
      </c>
      <c r="C9" s="171" t="str">
        <f>IF(ISTEXT('Tab 1 - Title I Schools'!C12),'Tab 1 - Title I Schools'!C12,"-")</f>
        <v>-</v>
      </c>
      <c r="D9" s="172"/>
      <c r="E9" s="34"/>
      <c r="F9" s="196"/>
      <c r="G9" s="198"/>
      <c r="H9" s="200"/>
      <c r="I9" s="36"/>
      <c r="J9" s="99"/>
      <c r="K9" s="27"/>
      <c r="L9" s="27"/>
      <c r="S9" s="37"/>
    </row>
    <row r="10" spans="1:19" ht="23" customHeight="1" thickBot="1" x14ac:dyDescent="0.4">
      <c r="A10" s="29"/>
      <c r="B10" s="17" t="s">
        <v>16</v>
      </c>
      <c r="C10" s="203" t="str">
        <f>IF(ISTEXT('Tab 1 - Title I Schools'!C13),'Tab 1 - Title I Schools'!C13,"-")</f>
        <v>-</v>
      </c>
      <c r="D10" s="204"/>
      <c r="E10" s="34"/>
      <c r="F10" s="38">
        <f>SUM(F14:F170)</f>
        <v>0</v>
      </c>
      <c r="G10" s="118">
        <f>SUM(G14:G170)</f>
        <v>0</v>
      </c>
      <c r="H10" s="119" t="str">
        <f>IF(F10&gt;0,G10/F10,"-")</f>
        <v>-</v>
      </c>
      <c r="I10" s="28"/>
      <c r="L10" s="5"/>
      <c r="R10" s="2" t="str">
        <f>IF(R12&gt;0,R12,"None")</f>
        <v>None</v>
      </c>
    </row>
    <row r="11" spans="1:19" x14ac:dyDescent="0.35">
      <c r="A11" s="29"/>
      <c r="B11" s="15"/>
      <c r="C11" s="15" t="s">
        <v>50</v>
      </c>
      <c r="D11" s="2" t="str">
        <f>R10</f>
        <v>None</v>
      </c>
      <c r="E11" s="34"/>
      <c r="F11" s="39"/>
      <c r="G11" s="40"/>
      <c r="H11" s="108"/>
      <c r="I11" s="28"/>
      <c r="L11" s="5"/>
      <c r="R11" s="43" t="s">
        <v>39</v>
      </c>
    </row>
    <row r="12" spans="1:19" s="79" customFormat="1" ht="29.5" customHeight="1" thickBot="1" x14ac:dyDescent="0.45">
      <c r="A12" s="98"/>
      <c r="B12" s="187" t="str">
        <f>"Non-Title I "&amp;'Tab 1 - Title I Schools'!C$11&amp;" Schools, "&amp;'Tab 1 - Title I Schools'!N$10&amp;"   -   page 1"</f>
        <v>Non-Title I  Schools, [size?]   -   page 1</v>
      </c>
      <c r="C12" s="187"/>
      <c r="D12" s="187"/>
      <c r="E12" s="187"/>
      <c r="F12" s="187"/>
      <c r="G12" s="187"/>
      <c r="H12" s="187"/>
      <c r="I12" s="109"/>
      <c r="J12" s="100"/>
      <c r="R12" s="51">
        <f>SUM(R14:R170)</f>
        <v>0</v>
      </c>
      <c r="S12" s="51">
        <f>SUM(S14:S170)</f>
        <v>0</v>
      </c>
    </row>
    <row r="13" spans="1:19" ht="41.5" customHeight="1" thickBot="1" x14ac:dyDescent="0.4">
      <c r="A13" s="29"/>
      <c r="B13" s="142" t="s">
        <v>7</v>
      </c>
      <c r="C13" s="143"/>
      <c r="D13" s="146" t="s">
        <v>0</v>
      </c>
      <c r="E13" s="146"/>
      <c r="F13" s="24" t="str">
        <f>'Tab 1 - Title I Schools'!F$24</f>
        <v>Enrollment</v>
      </c>
      <c r="G13" s="24" t="str">
        <f>"Base Salary Total
"&amp;'Tab 1 - Title I Schools'!N$9</f>
        <v>Base Salary Total
[staff type?]</v>
      </c>
      <c r="H13" s="90" t="s">
        <v>28</v>
      </c>
      <c r="I13" s="28"/>
      <c r="M13" s="41" t="s">
        <v>32</v>
      </c>
      <c r="N13" s="42" t="s">
        <v>33</v>
      </c>
      <c r="O13" s="42" t="s">
        <v>34</v>
      </c>
      <c r="P13" s="42" t="s">
        <v>35</v>
      </c>
      <c r="Q13" s="42" t="s">
        <v>36</v>
      </c>
      <c r="R13" s="14" t="s">
        <v>40</v>
      </c>
      <c r="S13" s="14" t="s">
        <v>56</v>
      </c>
    </row>
    <row r="14" spans="1:19" ht="15.5" customHeight="1" x14ac:dyDescent="0.35">
      <c r="A14" s="29"/>
      <c r="B14" s="181"/>
      <c r="C14" s="182"/>
      <c r="D14" s="139"/>
      <c r="E14" s="139"/>
      <c r="F14" s="68"/>
      <c r="G14" s="110"/>
      <c r="H14" s="115" t="str">
        <f>IF(R14=1,G14/F14,"-")</f>
        <v>-</v>
      </c>
      <c r="I14" s="28"/>
      <c r="J14" s="89" t="str">
        <f>LEFT(B14,20)</f>
        <v/>
      </c>
      <c r="M14" s="1">
        <f t="shared" ref="M14:M83" si="0">COUNTA(B14)</f>
        <v>0</v>
      </c>
      <c r="N14" s="1">
        <f t="shared" ref="N14:N83" si="1">COUNTA(D14)</f>
        <v>0</v>
      </c>
      <c r="O14" s="1">
        <f t="shared" ref="O14:O83" si="2">IF(F14&gt;0,COUNT(F14),0)</f>
        <v>0</v>
      </c>
      <c r="P14" s="1">
        <f t="shared" ref="P14:P83" si="3">COUNT(G14)</f>
        <v>0</v>
      </c>
      <c r="Q14" s="1">
        <f t="shared" ref="Q14:Q83" si="4">IF(N14+O14+P14&gt;0,1,0)</f>
        <v>0</v>
      </c>
      <c r="R14" s="2">
        <f t="shared" ref="R14:R83" si="5">IF(M14+N14+O14+P14=4,1,0)</f>
        <v>0</v>
      </c>
      <c r="S14" s="105">
        <f>IF(OR(M14&lt;&gt;N14,N14&lt;&gt;O14,O14&lt;&gt;P14),1,0)</f>
        <v>0</v>
      </c>
    </row>
    <row r="15" spans="1:19" ht="15.5" customHeight="1" x14ac:dyDescent="0.35">
      <c r="A15" s="29"/>
      <c r="B15" s="185"/>
      <c r="C15" s="186"/>
      <c r="D15" s="128"/>
      <c r="E15" s="128"/>
      <c r="F15" s="69"/>
      <c r="G15" s="112"/>
      <c r="H15" s="116" t="str">
        <f>IF(R15=1,G15/F15,"-")</f>
        <v>-</v>
      </c>
      <c r="I15" s="28"/>
      <c r="J15" s="89" t="str">
        <f t="shared" ref="J15:J78" si="6">LEFT(B15,20)</f>
        <v/>
      </c>
      <c r="M15" s="1">
        <f t="shared" si="0"/>
        <v>0</v>
      </c>
      <c r="N15" s="1">
        <f t="shared" si="1"/>
        <v>0</v>
      </c>
      <c r="O15" s="1">
        <f t="shared" si="2"/>
        <v>0</v>
      </c>
      <c r="P15" s="1">
        <f t="shared" si="3"/>
        <v>0</v>
      </c>
      <c r="Q15" s="1">
        <f t="shared" si="4"/>
        <v>0</v>
      </c>
      <c r="R15" s="2">
        <f t="shared" si="5"/>
        <v>0</v>
      </c>
      <c r="S15" s="105">
        <f t="shared" ref="S15:S78" si="7">IF(OR(M15&lt;&gt;N15,N15&lt;&gt;O15,O15&lt;&gt;P15),1,0)</f>
        <v>0</v>
      </c>
    </row>
    <row r="16" spans="1:19" ht="15.5" customHeight="1" x14ac:dyDescent="0.35">
      <c r="A16" s="29"/>
      <c r="B16" s="185"/>
      <c r="C16" s="186"/>
      <c r="D16" s="128"/>
      <c r="E16" s="128"/>
      <c r="F16" s="69"/>
      <c r="G16" s="112"/>
      <c r="H16" s="116" t="str">
        <f t="shared" ref="H16:H26" si="8">IF(R16=1,G16/F16,"-")</f>
        <v>-</v>
      </c>
      <c r="I16" s="28"/>
      <c r="J16" s="89" t="str">
        <f t="shared" si="6"/>
        <v/>
      </c>
      <c r="M16" s="1">
        <f t="shared" si="0"/>
        <v>0</v>
      </c>
      <c r="N16" s="1">
        <f t="shared" si="1"/>
        <v>0</v>
      </c>
      <c r="O16" s="1">
        <f t="shared" si="2"/>
        <v>0</v>
      </c>
      <c r="P16" s="1">
        <f t="shared" si="3"/>
        <v>0</v>
      </c>
      <c r="Q16" s="1">
        <f t="shared" si="4"/>
        <v>0</v>
      </c>
      <c r="R16" s="2">
        <f t="shared" si="5"/>
        <v>0</v>
      </c>
      <c r="S16" s="105">
        <f t="shared" si="7"/>
        <v>0</v>
      </c>
    </row>
    <row r="17" spans="1:19" ht="15.5" customHeight="1" x14ac:dyDescent="0.35">
      <c r="A17" s="29"/>
      <c r="B17" s="185"/>
      <c r="C17" s="186"/>
      <c r="D17" s="128"/>
      <c r="E17" s="128"/>
      <c r="F17" s="69"/>
      <c r="G17" s="112"/>
      <c r="H17" s="116" t="str">
        <f t="shared" si="8"/>
        <v>-</v>
      </c>
      <c r="I17" s="28"/>
      <c r="J17" s="89" t="str">
        <f t="shared" si="6"/>
        <v/>
      </c>
      <c r="M17" s="1">
        <f t="shared" si="0"/>
        <v>0</v>
      </c>
      <c r="N17" s="1">
        <f t="shared" si="1"/>
        <v>0</v>
      </c>
      <c r="O17" s="1">
        <f t="shared" si="2"/>
        <v>0</v>
      </c>
      <c r="P17" s="1">
        <f t="shared" si="3"/>
        <v>0</v>
      </c>
      <c r="Q17" s="1">
        <f t="shared" si="4"/>
        <v>0</v>
      </c>
      <c r="R17" s="2">
        <f t="shared" si="5"/>
        <v>0</v>
      </c>
      <c r="S17" s="105">
        <f t="shared" si="7"/>
        <v>0</v>
      </c>
    </row>
    <row r="18" spans="1:19" ht="15.5" customHeight="1" x14ac:dyDescent="0.35">
      <c r="A18" s="29"/>
      <c r="B18" s="185"/>
      <c r="C18" s="186"/>
      <c r="D18" s="128"/>
      <c r="E18" s="128"/>
      <c r="F18" s="69"/>
      <c r="G18" s="112"/>
      <c r="H18" s="116" t="str">
        <f t="shared" si="8"/>
        <v>-</v>
      </c>
      <c r="I18" s="28"/>
      <c r="J18" s="89" t="str">
        <f t="shared" si="6"/>
        <v/>
      </c>
      <c r="M18" s="1">
        <f t="shared" si="0"/>
        <v>0</v>
      </c>
      <c r="N18" s="1">
        <f t="shared" si="1"/>
        <v>0</v>
      </c>
      <c r="O18" s="1">
        <f t="shared" si="2"/>
        <v>0</v>
      </c>
      <c r="P18" s="1">
        <f t="shared" si="3"/>
        <v>0</v>
      </c>
      <c r="Q18" s="1">
        <f t="shared" si="4"/>
        <v>0</v>
      </c>
      <c r="R18" s="2">
        <f t="shared" si="5"/>
        <v>0</v>
      </c>
      <c r="S18" s="105">
        <f t="shared" si="7"/>
        <v>0</v>
      </c>
    </row>
    <row r="19" spans="1:19" ht="15.5" customHeight="1" x14ac:dyDescent="0.35">
      <c r="A19" s="29"/>
      <c r="B19" s="185"/>
      <c r="C19" s="186"/>
      <c r="D19" s="128"/>
      <c r="E19" s="128"/>
      <c r="F19" s="69"/>
      <c r="G19" s="112"/>
      <c r="H19" s="116" t="str">
        <f t="shared" si="8"/>
        <v>-</v>
      </c>
      <c r="I19" s="28"/>
      <c r="J19" s="89" t="str">
        <f t="shared" si="6"/>
        <v/>
      </c>
      <c r="M19" s="1">
        <f t="shared" si="0"/>
        <v>0</v>
      </c>
      <c r="N19" s="1">
        <f t="shared" si="1"/>
        <v>0</v>
      </c>
      <c r="O19" s="1">
        <f t="shared" si="2"/>
        <v>0</v>
      </c>
      <c r="P19" s="1">
        <f t="shared" si="3"/>
        <v>0</v>
      </c>
      <c r="Q19" s="1">
        <f t="shared" si="4"/>
        <v>0</v>
      </c>
      <c r="R19" s="2">
        <f t="shared" si="5"/>
        <v>0</v>
      </c>
      <c r="S19" s="105">
        <f t="shared" si="7"/>
        <v>0</v>
      </c>
    </row>
    <row r="20" spans="1:19" ht="15.5" customHeight="1" x14ac:dyDescent="0.35">
      <c r="A20" s="29"/>
      <c r="B20" s="185"/>
      <c r="C20" s="186"/>
      <c r="D20" s="128"/>
      <c r="E20" s="128"/>
      <c r="F20" s="69"/>
      <c r="G20" s="112"/>
      <c r="H20" s="116" t="str">
        <f t="shared" si="8"/>
        <v>-</v>
      </c>
      <c r="I20" s="28"/>
      <c r="J20" s="89" t="str">
        <f t="shared" si="6"/>
        <v/>
      </c>
      <c r="M20" s="1">
        <f t="shared" si="0"/>
        <v>0</v>
      </c>
      <c r="N20" s="1">
        <f t="shared" si="1"/>
        <v>0</v>
      </c>
      <c r="O20" s="1">
        <f t="shared" si="2"/>
        <v>0</v>
      </c>
      <c r="P20" s="1">
        <f t="shared" si="3"/>
        <v>0</v>
      </c>
      <c r="Q20" s="1">
        <f t="shared" si="4"/>
        <v>0</v>
      </c>
      <c r="R20" s="2">
        <f t="shared" si="5"/>
        <v>0</v>
      </c>
      <c r="S20" s="105">
        <f t="shared" si="7"/>
        <v>0</v>
      </c>
    </row>
    <row r="21" spans="1:19" ht="15.5" customHeight="1" x14ac:dyDescent="0.35">
      <c r="A21" s="29"/>
      <c r="B21" s="185"/>
      <c r="C21" s="186"/>
      <c r="D21" s="128"/>
      <c r="E21" s="128"/>
      <c r="F21" s="69"/>
      <c r="G21" s="112"/>
      <c r="H21" s="116" t="str">
        <f t="shared" si="8"/>
        <v>-</v>
      </c>
      <c r="I21" s="28"/>
      <c r="J21" s="89" t="str">
        <f t="shared" si="6"/>
        <v/>
      </c>
      <c r="M21" s="1">
        <f t="shared" si="0"/>
        <v>0</v>
      </c>
      <c r="N21" s="1">
        <f t="shared" si="1"/>
        <v>0</v>
      </c>
      <c r="O21" s="1">
        <f t="shared" si="2"/>
        <v>0</v>
      </c>
      <c r="P21" s="1">
        <f t="shared" si="3"/>
        <v>0</v>
      </c>
      <c r="Q21" s="1">
        <f t="shared" si="4"/>
        <v>0</v>
      </c>
      <c r="R21" s="2">
        <f t="shared" si="5"/>
        <v>0</v>
      </c>
      <c r="S21" s="105">
        <f t="shared" si="7"/>
        <v>0</v>
      </c>
    </row>
    <row r="22" spans="1:19" ht="15.5" customHeight="1" x14ac:dyDescent="0.35">
      <c r="A22" s="29"/>
      <c r="B22" s="185"/>
      <c r="C22" s="186"/>
      <c r="D22" s="128"/>
      <c r="E22" s="128"/>
      <c r="F22" s="69"/>
      <c r="G22" s="112"/>
      <c r="H22" s="116" t="str">
        <f t="shared" si="8"/>
        <v>-</v>
      </c>
      <c r="I22" s="28"/>
      <c r="J22" s="89" t="str">
        <f t="shared" si="6"/>
        <v/>
      </c>
      <c r="M22" s="1">
        <f t="shared" si="0"/>
        <v>0</v>
      </c>
      <c r="N22" s="1">
        <f t="shared" si="1"/>
        <v>0</v>
      </c>
      <c r="O22" s="1">
        <f t="shared" si="2"/>
        <v>0</v>
      </c>
      <c r="P22" s="1">
        <f t="shared" si="3"/>
        <v>0</v>
      </c>
      <c r="Q22" s="1">
        <f t="shared" si="4"/>
        <v>0</v>
      </c>
      <c r="R22" s="2">
        <f t="shared" si="5"/>
        <v>0</v>
      </c>
      <c r="S22" s="105">
        <f t="shared" si="7"/>
        <v>0</v>
      </c>
    </row>
    <row r="23" spans="1:19" ht="15.5" customHeight="1" x14ac:dyDescent="0.35">
      <c r="A23" s="29"/>
      <c r="B23" s="185"/>
      <c r="C23" s="186"/>
      <c r="D23" s="128"/>
      <c r="E23" s="128"/>
      <c r="F23" s="69"/>
      <c r="G23" s="112"/>
      <c r="H23" s="116" t="str">
        <f t="shared" si="8"/>
        <v>-</v>
      </c>
      <c r="I23" s="28"/>
      <c r="J23" s="89" t="str">
        <f t="shared" si="6"/>
        <v/>
      </c>
      <c r="M23" s="1">
        <f t="shared" si="0"/>
        <v>0</v>
      </c>
      <c r="N23" s="1">
        <f t="shared" si="1"/>
        <v>0</v>
      </c>
      <c r="O23" s="1">
        <f t="shared" si="2"/>
        <v>0</v>
      </c>
      <c r="P23" s="1">
        <f t="shared" si="3"/>
        <v>0</v>
      </c>
      <c r="Q23" s="1">
        <f t="shared" si="4"/>
        <v>0</v>
      </c>
      <c r="R23" s="2">
        <f t="shared" si="5"/>
        <v>0</v>
      </c>
      <c r="S23" s="105">
        <f t="shared" si="7"/>
        <v>0</v>
      </c>
    </row>
    <row r="24" spans="1:19" ht="15.5" customHeight="1" x14ac:dyDescent="0.35">
      <c r="A24" s="29"/>
      <c r="B24" s="185"/>
      <c r="C24" s="186"/>
      <c r="D24" s="128"/>
      <c r="E24" s="128"/>
      <c r="F24" s="69"/>
      <c r="G24" s="112"/>
      <c r="H24" s="116" t="str">
        <f t="shared" si="8"/>
        <v>-</v>
      </c>
      <c r="I24" s="28"/>
      <c r="J24" s="89" t="str">
        <f t="shared" si="6"/>
        <v/>
      </c>
      <c r="M24" s="1">
        <f t="shared" si="0"/>
        <v>0</v>
      </c>
      <c r="N24" s="1">
        <f t="shared" si="1"/>
        <v>0</v>
      </c>
      <c r="O24" s="1">
        <f t="shared" si="2"/>
        <v>0</v>
      </c>
      <c r="P24" s="1">
        <f t="shared" si="3"/>
        <v>0</v>
      </c>
      <c r="Q24" s="1">
        <f t="shared" si="4"/>
        <v>0</v>
      </c>
      <c r="R24" s="2">
        <f t="shared" si="5"/>
        <v>0</v>
      </c>
      <c r="S24" s="105">
        <f t="shared" si="7"/>
        <v>0</v>
      </c>
    </row>
    <row r="25" spans="1:19" ht="15.5" customHeight="1" x14ac:dyDescent="0.35">
      <c r="A25" s="28"/>
      <c r="B25" s="185"/>
      <c r="C25" s="186"/>
      <c r="D25" s="128"/>
      <c r="E25" s="128"/>
      <c r="F25" s="69"/>
      <c r="G25" s="112"/>
      <c r="H25" s="116" t="str">
        <f t="shared" si="8"/>
        <v>-</v>
      </c>
      <c r="I25" s="28"/>
      <c r="J25" s="89" t="str">
        <f t="shared" si="6"/>
        <v/>
      </c>
      <c r="M25" s="1">
        <f t="shared" si="0"/>
        <v>0</v>
      </c>
      <c r="N25" s="1">
        <f t="shared" si="1"/>
        <v>0</v>
      </c>
      <c r="O25" s="1">
        <f t="shared" si="2"/>
        <v>0</v>
      </c>
      <c r="P25" s="1">
        <f t="shared" si="3"/>
        <v>0</v>
      </c>
      <c r="Q25" s="1">
        <f t="shared" si="4"/>
        <v>0</v>
      </c>
      <c r="R25" s="2">
        <f t="shared" si="5"/>
        <v>0</v>
      </c>
      <c r="S25" s="105">
        <f t="shared" si="7"/>
        <v>0</v>
      </c>
    </row>
    <row r="26" spans="1:19" ht="15.5" customHeight="1" x14ac:dyDescent="0.35">
      <c r="A26" s="28"/>
      <c r="B26" s="185"/>
      <c r="C26" s="186"/>
      <c r="D26" s="128"/>
      <c r="E26" s="128"/>
      <c r="F26" s="69"/>
      <c r="G26" s="112"/>
      <c r="H26" s="116" t="str">
        <f t="shared" si="8"/>
        <v>-</v>
      </c>
      <c r="I26" s="28"/>
      <c r="J26" s="89" t="str">
        <f t="shared" si="6"/>
        <v/>
      </c>
      <c r="M26" s="1">
        <f t="shared" si="0"/>
        <v>0</v>
      </c>
      <c r="N26" s="1">
        <f t="shared" si="1"/>
        <v>0</v>
      </c>
      <c r="O26" s="1">
        <f t="shared" si="2"/>
        <v>0</v>
      </c>
      <c r="P26" s="1">
        <f t="shared" si="3"/>
        <v>0</v>
      </c>
      <c r="Q26" s="1">
        <f t="shared" si="4"/>
        <v>0</v>
      </c>
      <c r="R26" s="2">
        <f t="shared" si="5"/>
        <v>0</v>
      </c>
      <c r="S26" s="105">
        <f t="shared" si="7"/>
        <v>0</v>
      </c>
    </row>
    <row r="27" spans="1:19" ht="15.5" customHeight="1" x14ac:dyDescent="0.35">
      <c r="A27" s="28"/>
      <c r="B27" s="185"/>
      <c r="C27" s="186"/>
      <c r="D27" s="128"/>
      <c r="E27" s="128"/>
      <c r="F27" s="69"/>
      <c r="G27" s="112"/>
      <c r="H27" s="116" t="str">
        <f t="shared" ref="H27:H30" si="9">IF(R27=1,G27/F27,"-")</f>
        <v>-</v>
      </c>
      <c r="I27" s="28"/>
      <c r="J27" s="89" t="str">
        <f t="shared" si="6"/>
        <v/>
      </c>
      <c r="M27" s="1">
        <f t="shared" ref="M27:M30" si="10">COUNTA(B27)</f>
        <v>0</v>
      </c>
      <c r="N27" s="1">
        <f t="shared" ref="N27:N30" si="11">COUNTA(D27)</f>
        <v>0</v>
      </c>
      <c r="O27" s="1">
        <f t="shared" ref="O27:O30" si="12">IF(F27&gt;0,COUNT(F27),0)</f>
        <v>0</v>
      </c>
      <c r="P27" s="1">
        <f t="shared" ref="P27:P30" si="13">COUNT(G27)</f>
        <v>0</v>
      </c>
      <c r="Q27" s="1">
        <f t="shared" ref="Q27:Q30" si="14">IF(N27+O27+P27&gt;0,1,0)</f>
        <v>0</v>
      </c>
      <c r="R27" s="2">
        <f t="shared" ref="R27:R30" si="15">IF(M27+N27+O27+P27=4,1,0)</f>
        <v>0</v>
      </c>
      <c r="S27" s="105">
        <f t="shared" si="7"/>
        <v>0</v>
      </c>
    </row>
    <row r="28" spans="1:19" ht="15.5" customHeight="1" x14ac:dyDescent="0.35">
      <c r="A28" s="28"/>
      <c r="B28" s="185"/>
      <c r="C28" s="186"/>
      <c r="D28" s="128"/>
      <c r="E28" s="128"/>
      <c r="F28" s="69"/>
      <c r="G28" s="112"/>
      <c r="H28" s="116" t="str">
        <f t="shared" si="9"/>
        <v>-</v>
      </c>
      <c r="I28" s="28"/>
      <c r="J28" s="89" t="str">
        <f t="shared" si="6"/>
        <v/>
      </c>
      <c r="M28" s="1">
        <f t="shared" si="10"/>
        <v>0</v>
      </c>
      <c r="N28" s="1">
        <f t="shared" si="11"/>
        <v>0</v>
      </c>
      <c r="O28" s="1">
        <f t="shared" si="12"/>
        <v>0</v>
      </c>
      <c r="P28" s="1">
        <f t="shared" si="13"/>
        <v>0</v>
      </c>
      <c r="Q28" s="1">
        <f t="shared" si="14"/>
        <v>0</v>
      </c>
      <c r="R28" s="2">
        <f t="shared" si="15"/>
        <v>0</v>
      </c>
      <c r="S28" s="105">
        <f t="shared" si="7"/>
        <v>0</v>
      </c>
    </row>
    <row r="29" spans="1:19" ht="15.5" customHeight="1" x14ac:dyDescent="0.35">
      <c r="A29" s="28"/>
      <c r="B29" s="185"/>
      <c r="C29" s="186"/>
      <c r="D29" s="128"/>
      <c r="E29" s="128"/>
      <c r="F29" s="69"/>
      <c r="G29" s="112"/>
      <c r="H29" s="116" t="str">
        <f t="shared" si="9"/>
        <v>-</v>
      </c>
      <c r="I29" s="28"/>
      <c r="J29" s="89" t="str">
        <f t="shared" si="6"/>
        <v/>
      </c>
      <c r="M29" s="1">
        <f t="shared" si="10"/>
        <v>0</v>
      </c>
      <c r="N29" s="1">
        <f t="shared" si="11"/>
        <v>0</v>
      </c>
      <c r="O29" s="1">
        <f t="shared" si="12"/>
        <v>0</v>
      </c>
      <c r="P29" s="1">
        <f t="shared" si="13"/>
        <v>0</v>
      </c>
      <c r="Q29" s="1">
        <f t="shared" si="14"/>
        <v>0</v>
      </c>
      <c r="R29" s="2">
        <f t="shared" si="15"/>
        <v>0</v>
      </c>
      <c r="S29" s="105">
        <f t="shared" si="7"/>
        <v>0</v>
      </c>
    </row>
    <row r="30" spans="1:19" ht="15.5" customHeight="1" thickBot="1" x14ac:dyDescent="0.4">
      <c r="A30" s="28"/>
      <c r="B30" s="183"/>
      <c r="C30" s="184"/>
      <c r="D30" s="162"/>
      <c r="E30" s="162"/>
      <c r="F30" s="70"/>
      <c r="G30" s="113"/>
      <c r="H30" s="117" t="str">
        <f t="shared" si="9"/>
        <v>-</v>
      </c>
      <c r="I30" s="28"/>
      <c r="J30" s="89" t="str">
        <f t="shared" si="6"/>
        <v/>
      </c>
      <c r="M30" s="1">
        <f t="shared" si="10"/>
        <v>0</v>
      </c>
      <c r="N30" s="1">
        <f t="shared" si="11"/>
        <v>0</v>
      </c>
      <c r="O30" s="1">
        <f t="shared" si="12"/>
        <v>0</v>
      </c>
      <c r="P30" s="1">
        <f t="shared" si="13"/>
        <v>0</v>
      </c>
      <c r="Q30" s="1">
        <f t="shared" si="14"/>
        <v>0</v>
      </c>
      <c r="R30" s="2">
        <f t="shared" si="15"/>
        <v>0</v>
      </c>
      <c r="S30" s="105">
        <f t="shared" si="7"/>
        <v>0</v>
      </c>
    </row>
    <row r="31" spans="1:19" s="79" customFormat="1" ht="38" customHeight="1" thickBot="1" x14ac:dyDescent="0.45">
      <c r="A31" s="98"/>
      <c r="B31" s="187" t="str">
        <f>"Non-Title I "&amp;'Tab 1 - Title I Schools'!C$11&amp;" Schools, "&amp;'Tab 1 - Title I Schools'!N$10&amp;"   -   page 2"</f>
        <v>Non-Title I  Schools, [size?]   -   page 2</v>
      </c>
      <c r="C31" s="187"/>
      <c r="D31" s="187"/>
      <c r="E31" s="187"/>
      <c r="F31" s="187"/>
      <c r="G31" s="187"/>
      <c r="H31" s="187"/>
      <c r="I31" s="109"/>
      <c r="J31" s="89"/>
      <c r="R31" s="51"/>
      <c r="S31" s="105"/>
    </row>
    <row r="32" spans="1:19" ht="43" customHeight="1" thickBot="1" x14ac:dyDescent="0.4">
      <c r="A32" s="29"/>
      <c r="B32" s="142" t="s">
        <v>7</v>
      </c>
      <c r="C32" s="143"/>
      <c r="D32" s="146" t="s">
        <v>0</v>
      </c>
      <c r="E32" s="146"/>
      <c r="F32" s="24" t="str">
        <f>'Tab 1 - Title I Schools'!F$24</f>
        <v>Enrollment</v>
      </c>
      <c r="G32" s="24" t="str">
        <f>"Base Salary Total
"&amp;'Tab 1 - Title I Schools'!N$9</f>
        <v>Base Salary Total
[staff type?]</v>
      </c>
      <c r="H32" s="90" t="s">
        <v>28</v>
      </c>
      <c r="I32" s="28"/>
      <c r="J32" s="89"/>
    </row>
    <row r="33" spans="1:19" ht="15.5" customHeight="1" x14ac:dyDescent="0.35">
      <c r="A33" s="29"/>
      <c r="B33" s="181"/>
      <c r="C33" s="182"/>
      <c r="D33" s="139"/>
      <c r="E33" s="139"/>
      <c r="F33" s="68"/>
      <c r="G33" s="110"/>
      <c r="H33" s="115" t="str">
        <f>IF(R33=1,G33/F33,"-")</f>
        <v>-</v>
      </c>
      <c r="I33" s="28"/>
      <c r="J33" s="89" t="str">
        <f t="shared" si="6"/>
        <v/>
      </c>
      <c r="M33" s="1">
        <f t="shared" si="0"/>
        <v>0</v>
      </c>
      <c r="N33" s="1">
        <f t="shared" si="1"/>
        <v>0</v>
      </c>
      <c r="O33" s="1">
        <f t="shared" si="2"/>
        <v>0</v>
      </c>
      <c r="P33" s="1">
        <f t="shared" si="3"/>
        <v>0</v>
      </c>
      <c r="Q33" s="1">
        <f t="shared" si="4"/>
        <v>0</v>
      </c>
      <c r="R33" s="2">
        <f t="shared" si="5"/>
        <v>0</v>
      </c>
      <c r="S33" s="105">
        <f t="shared" si="7"/>
        <v>0</v>
      </c>
    </row>
    <row r="34" spans="1:19" ht="15.5" customHeight="1" x14ac:dyDescent="0.35">
      <c r="A34" s="29"/>
      <c r="B34" s="185"/>
      <c r="C34" s="186"/>
      <c r="D34" s="128"/>
      <c r="E34" s="128"/>
      <c r="F34" s="69"/>
      <c r="G34" s="112"/>
      <c r="H34" s="116" t="str">
        <f>IF(R34=1,G34/F34,"-")</f>
        <v>-</v>
      </c>
      <c r="I34" s="28"/>
      <c r="J34" s="89" t="str">
        <f t="shared" si="6"/>
        <v/>
      </c>
      <c r="M34" s="1">
        <f t="shared" si="0"/>
        <v>0</v>
      </c>
      <c r="N34" s="1">
        <f t="shared" si="1"/>
        <v>0</v>
      </c>
      <c r="O34" s="1">
        <f t="shared" si="2"/>
        <v>0</v>
      </c>
      <c r="P34" s="1">
        <f t="shared" si="3"/>
        <v>0</v>
      </c>
      <c r="Q34" s="1">
        <f t="shared" si="4"/>
        <v>0</v>
      </c>
      <c r="R34" s="2">
        <f t="shared" si="5"/>
        <v>0</v>
      </c>
      <c r="S34" s="105">
        <f t="shared" si="7"/>
        <v>0</v>
      </c>
    </row>
    <row r="35" spans="1:19" ht="15.5" customHeight="1" x14ac:dyDescent="0.35">
      <c r="A35" s="29"/>
      <c r="B35" s="185"/>
      <c r="C35" s="186"/>
      <c r="D35" s="128"/>
      <c r="E35" s="128"/>
      <c r="F35" s="69"/>
      <c r="G35" s="112"/>
      <c r="H35" s="116" t="str">
        <f t="shared" ref="H35:H57" si="16">IF(R35=1,G35/F35,"-")</f>
        <v>-</v>
      </c>
      <c r="I35" s="28"/>
      <c r="J35" s="89" t="str">
        <f t="shared" si="6"/>
        <v/>
      </c>
      <c r="M35" s="1">
        <f t="shared" si="0"/>
        <v>0</v>
      </c>
      <c r="N35" s="1">
        <f t="shared" si="1"/>
        <v>0</v>
      </c>
      <c r="O35" s="1">
        <f t="shared" si="2"/>
        <v>0</v>
      </c>
      <c r="P35" s="1">
        <f t="shared" si="3"/>
        <v>0</v>
      </c>
      <c r="Q35" s="1">
        <f t="shared" si="4"/>
        <v>0</v>
      </c>
      <c r="R35" s="2">
        <f t="shared" si="5"/>
        <v>0</v>
      </c>
      <c r="S35" s="105">
        <f t="shared" si="7"/>
        <v>0</v>
      </c>
    </row>
    <row r="36" spans="1:19" ht="15.5" customHeight="1" x14ac:dyDescent="0.35">
      <c r="A36" s="29"/>
      <c r="B36" s="185"/>
      <c r="C36" s="186"/>
      <c r="D36" s="128"/>
      <c r="E36" s="128"/>
      <c r="F36" s="69"/>
      <c r="G36" s="112"/>
      <c r="H36" s="116" t="str">
        <f t="shared" si="16"/>
        <v>-</v>
      </c>
      <c r="I36" s="28"/>
      <c r="J36" s="89" t="str">
        <f t="shared" si="6"/>
        <v/>
      </c>
      <c r="M36" s="1">
        <f t="shared" si="0"/>
        <v>0</v>
      </c>
      <c r="N36" s="1">
        <f t="shared" si="1"/>
        <v>0</v>
      </c>
      <c r="O36" s="1">
        <f t="shared" si="2"/>
        <v>0</v>
      </c>
      <c r="P36" s="1">
        <f t="shared" si="3"/>
        <v>0</v>
      </c>
      <c r="Q36" s="1">
        <f t="shared" si="4"/>
        <v>0</v>
      </c>
      <c r="R36" s="2">
        <f t="shared" si="5"/>
        <v>0</v>
      </c>
      <c r="S36" s="105">
        <f t="shared" si="7"/>
        <v>0</v>
      </c>
    </row>
    <row r="37" spans="1:19" ht="15.5" customHeight="1" x14ac:dyDescent="0.35">
      <c r="A37" s="29"/>
      <c r="B37" s="185"/>
      <c r="C37" s="186"/>
      <c r="D37" s="128"/>
      <c r="E37" s="128"/>
      <c r="F37" s="69"/>
      <c r="G37" s="112"/>
      <c r="H37" s="116" t="str">
        <f t="shared" si="16"/>
        <v>-</v>
      </c>
      <c r="I37" s="28"/>
      <c r="J37" s="89" t="str">
        <f t="shared" si="6"/>
        <v/>
      </c>
      <c r="M37" s="1">
        <f t="shared" si="0"/>
        <v>0</v>
      </c>
      <c r="N37" s="1">
        <f t="shared" si="1"/>
        <v>0</v>
      </c>
      <c r="O37" s="1">
        <f t="shared" si="2"/>
        <v>0</v>
      </c>
      <c r="P37" s="1">
        <f t="shared" si="3"/>
        <v>0</v>
      </c>
      <c r="Q37" s="1">
        <f t="shared" si="4"/>
        <v>0</v>
      </c>
      <c r="R37" s="2">
        <f t="shared" si="5"/>
        <v>0</v>
      </c>
      <c r="S37" s="105">
        <f t="shared" si="7"/>
        <v>0</v>
      </c>
    </row>
    <row r="38" spans="1:19" ht="15.5" customHeight="1" x14ac:dyDescent="0.35">
      <c r="A38" s="29"/>
      <c r="B38" s="185"/>
      <c r="C38" s="186"/>
      <c r="D38" s="128"/>
      <c r="E38" s="128"/>
      <c r="F38" s="69"/>
      <c r="G38" s="112"/>
      <c r="H38" s="116" t="str">
        <f t="shared" si="16"/>
        <v>-</v>
      </c>
      <c r="I38" s="28"/>
      <c r="J38" s="89" t="str">
        <f t="shared" si="6"/>
        <v/>
      </c>
      <c r="M38" s="1">
        <f t="shared" si="0"/>
        <v>0</v>
      </c>
      <c r="N38" s="1">
        <f t="shared" si="1"/>
        <v>0</v>
      </c>
      <c r="O38" s="1">
        <f t="shared" si="2"/>
        <v>0</v>
      </c>
      <c r="P38" s="1">
        <f t="shared" si="3"/>
        <v>0</v>
      </c>
      <c r="Q38" s="1">
        <f t="shared" si="4"/>
        <v>0</v>
      </c>
      <c r="R38" s="2">
        <f t="shared" si="5"/>
        <v>0</v>
      </c>
      <c r="S38" s="105">
        <f t="shared" si="7"/>
        <v>0</v>
      </c>
    </row>
    <row r="39" spans="1:19" ht="15.5" customHeight="1" x14ac:dyDescent="0.35">
      <c r="A39" s="29"/>
      <c r="B39" s="185"/>
      <c r="C39" s="186"/>
      <c r="D39" s="128"/>
      <c r="E39" s="128"/>
      <c r="F39" s="69"/>
      <c r="G39" s="112"/>
      <c r="H39" s="116" t="str">
        <f t="shared" si="16"/>
        <v>-</v>
      </c>
      <c r="I39" s="28"/>
      <c r="J39" s="89" t="str">
        <f t="shared" si="6"/>
        <v/>
      </c>
      <c r="M39" s="1">
        <f t="shared" si="0"/>
        <v>0</v>
      </c>
      <c r="N39" s="1">
        <f t="shared" si="1"/>
        <v>0</v>
      </c>
      <c r="O39" s="1">
        <f t="shared" si="2"/>
        <v>0</v>
      </c>
      <c r="P39" s="1">
        <f t="shared" si="3"/>
        <v>0</v>
      </c>
      <c r="Q39" s="1">
        <f t="shared" si="4"/>
        <v>0</v>
      </c>
      <c r="R39" s="2">
        <f t="shared" si="5"/>
        <v>0</v>
      </c>
      <c r="S39" s="105">
        <f t="shared" si="7"/>
        <v>0</v>
      </c>
    </row>
    <row r="40" spans="1:19" ht="15.5" customHeight="1" x14ac:dyDescent="0.35">
      <c r="A40" s="29"/>
      <c r="B40" s="185"/>
      <c r="C40" s="186"/>
      <c r="D40" s="128"/>
      <c r="E40" s="128"/>
      <c r="F40" s="69"/>
      <c r="G40" s="112"/>
      <c r="H40" s="116" t="str">
        <f t="shared" si="16"/>
        <v>-</v>
      </c>
      <c r="I40" s="28"/>
      <c r="J40" s="89" t="str">
        <f t="shared" si="6"/>
        <v/>
      </c>
      <c r="M40" s="1">
        <f t="shared" si="0"/>
        <v>0</v>
      </c>
      <c r="N40" s="1">
        <f t="shared" si="1"/>
        <v>0</v>
      </c>
      <c r="O40" s="1">
        <f t="shared" si="2"/>
        <v>0</v>
      </c>
      <c r="P40" s="1">
        <f t="shared" si="3"/>
        <v>0</v>
      </c>
      <c r="Q40" s="1">
        <f t="shared" si="4"/>
        <v>0</v>
      </c>
      <c r="R40" s="2">
        <f t="shared" si="5"/>
        <v>0</v>
      </c>
      <c r="S40" s="105">
        <f t="shared" si="7"/>
        <v>0</v>
      </c>
    </row>
    <row r="41" spans="1:19" ht="15.5" customHeight="1" x14ac:dyDescent="0.35">
      <c r="A41" s="29"/>
      <c r="B41" s="185"/>
      <c r="C41" s="186"/>
      <c r="D41" s="128"/>
      <c r="E41" s="128"/>
      <c r="F41" s="69"/>
      <c r="G41" s="112"/>
      <c r="H41" s="116" t="str">
        <f t="shared" si="16"/>
        <v>-</v>
      </c>
      <c r="I41" s="28"/>
      <c r="J41" s="89" t="str">
        <f t="shared" si="6"/>
        <v/>
      </c>
      <c r="M41" s="1">
        <f t="shared" si="0"/>
        <v>0</v>
      </c>
      <c r="N41" s="1">
        <f t="shared" si="1"/>
        <v>0</v>
      </c>
      <c r="O41" s="1">
        <f t="shared" si="2"/>
        <v>0</v>
      </c>
      <c r="P41" s="1">
        <f t="shared" si="3"/>
        <v>0</v>
      </c>
      <c r="Q41" s="1">
        <f t="shared" si="4"/>
        <v>0</v>
      </c>
      <c r="R41" s="2">
        <f t="shared" si="5"/>
        <v>0</v>
      </c>
      <c r="S41" s="105">
        <f t="shared" si="7"/>
        <v>0</v>
      </c>
    </row>
    <row r="42" spans="1:19" ht="15.5" customHeight="1" x14ac:dyDescent="0.35">
      <c r="A42" s="29"/>
      <c r="B42" s="185"/>
      <c r="C42" s="186"/>
      <c r="D42" s="128"/>
      <c r="E42" s="128"/>
      <c r="F42" s="69"/>
      <c r="G42" s="112"/>
      <c r="H42" s="116" t="str">
        <f t="shared" si="16"/>
        <v>-</v>
      </c>
      <c r="I42" s="28"/>
      <c r="J42" s="89" t="str">
        <f t="shared" si="6"/>
        <v/>
      </c>
      <c r="M42" s="1">
        <f t="shared" si="0"/>
        <v>0</v>
      </c>
      <c r="N42" s="1">
        <f t="shared" si="1"/>
        <v>0</v>
      </c>
      <c r="O42" s="1">
        <f t="shared" si="2"/>
        <v>0</v>
      </c>
      <c r="P42" s="1">
        <f t="shared" si="3"/>
        <v>0</v>
      </c>
      <c r="Q42" s="1">
        <f t="shared" si="4"/>
        <v>0</v>
      </c>
      <c r="R42" s="2">
        <f t="shared" si="5"/>
        <v>0</v>
      </c>
      <c r="S42" s="105">
        <f t="shared" si="7"/>
        <v>0</v>
      </c>
    </row>
    <row r="43" spans="1:19" ht="15.5" customHeight="1" x14ac:dyDescent="0.35">
      <c r="A43" s="29"/>
      <c r="B43" s="185"/>
      <c r="C43" s="186"/>
      <c r="D43" s="128"/>
      <c r="E43" s="128"/>
      <c r="F43" s="69"/>
      <c r="G43" s="112"/>
      <c r="H43" s="116" t="str">
        <f t="shared" si="16"/>
        <v>-</v>
      </c>
      <c r="I43" s="28"/>
      <c r="J43" s="89" t="str">
        <f t="shared" si="6"/>
        <v/>
      </c>
      <c r="M43" s="1">
        <f t="shared" si="0"/>
        <v>0</v>
      </c>
      <c r="N43" s="1">
        <f t="shared" si="1"/>
        <v>0</v>
      </c>
      <c r="O43" s="1">
        <f t="shared" si="2"/>
        <v>0</v>
      </c>
      <c r="P43" s="1">
        <f t="shared" si="3"/>
        <v>0</v>
      </c>
      <c r="Q43" s="1">
        <f t="shared" si="4"/>
        <v>0</v>
      </c>
      <c r="R43" s="2">
        <f t="shared" si="5"/>
        <v>0</v>
      </c>
      <c r="S43" s="105">
        <f t="shared" si="7"/>
        <v>0</v>
      </c>
    </row>
    <row r="44" spans="1:19" ht="15.5" customHeight="1" x14ac:dyDescent="0.35">
      <c r="A44" s="29"/>
      <c r="B44" s="185"/>
      <c r="C44" s="186"/>
      <c r="D44" s="128"/>
      <c r="E44" s="128"/>
      <c r="F44" s="69"/>
      <c r="G44" s="112"/>
      <c r="H44" s="116" t="str">
        <f t="shared" si="16"/>
        <v>-</v>
      </c>
      <c r="I44" s="28"/>
      <c r="J44" s="89" t="str">
        <f t="shared" si="6"/>
        <v/>
      </c>
      <c r="M44" s="1">
        <f t="shared" si="0"/>
        <v>0</v>
      </c>
      <c r="N44" s="1">
        <f t="shared" si="1"/>
        <v>0</v>
      </c>
      <c r="O44" s="1">
        <f t="shared" si="2"/>
        <v>0</v>
      </c>
      <c r="P44" s="1">
        <f t="shared" si="3"/>
        <v>0</v>
      </c>
      <c r="Q44" s="1">
        <f t="shared" si="4"/>
        <v>0</v>
      </c>
      <c r="R44" s="2">
        <f t="shared" si="5"/>
        <v>0</v>
      </c>
      <c r="S44" s="105">
        <f t="shared" si="7"/>
        <v>0</v>
      </c>
    </row>
    <row r="45" spans="1:19" ht="15.5" customHeight="1" x14ac:dyDescent="0.35">
      <c r="A45" s="29"/>
      <c r="B45" s="185"/>
      <c r="C45" s="186"/>
      <c r="D45" s="128"/>
      <c r="E45" s="128"/>
      <c r="F45" s="69"/>
      <c r="G45" s="112"/>
      <c r="H45" s="116" t="str">
        <f t="shared" si="16"/>
        <v>-</v>
      </c>
      <c r="I45" s="28"/>
      <c r="J45" s="89" t="str">
        <f t="shared" si="6"/>
        <v/>
      </c>
      <c r="M45" s="1">
        <f t="shared" si="0"/>
        <v>0</v>
      </c>
      <c r="N45" s="1">
        <f t="shared" si="1"/>
        <v>0</v>
      </c>
      <c r="O45" s="1">
        <f t="shared" si="2"/>
        <v>0</v>
      </c>
      <c r="P45" s="1">
        <f t="shared" si="3"/>
        <v>0</v>
      </c>
      <c r="Q45" s="1">
        <f t="shared" si="4"/>
        <v>0</v>
      </c>
      <c r="R45" s="2">
        <f t="shared" si="5"/>
        <v>0</v>
      </c>
      <c r="S45" s="105">
        <f t="shared" si="7"/>
        <v>0</v>
      </c>
    </row>
    <row r="46" spans="1:19" ht="15.5" customHeight="1" x14ac:dyDescent="0.35">
      <c r="A46" s="29"/>
      <c r="B46" s="185"/>
      <c r="C46" s="186"/>
      <c r="D46" s="128"/>
      <c r="E46" s="128"/>
      <c r="F46" s="69"/>
      <c r="G46" s="112"/>
      <c r="H46" s="116" t="str">
        <f t="shared" ref="H46:H50" si="17">IF(R46=1,G46/F46,"-")</f>
        <v>-</v>
      </c>
      <c r="I46" s="28"/>
      <c r="J46" s="89" t="str">
        <f t="shared" si="6"/>
        <v/>
      </c>
      <c r="M46" s="1">
        <f t="shared" ref="M46:M50" si="18">COUNTA(B46)</f>
        <v>0</v>
      </c>
      <c r="N46" s="1">
        <f t="shared" ref="N46:N50" si="19">COUNTA(D46)</f>
        <v>0</v>
      </c>
      <c r="O46" s="1">
        <f t="shared" ref="O46:O50" si="20">IF(F46&gt;0,COUNT(F46),0)</f>
        <v>0</v>
      </c>
      <c r="P46" s="1">
        <f t="shared" ref="P46:P50" si="21">COUNT(G46)</f>
        <v>0</v>
      </c>
      <c r="Q46" s="1">
        <f t="shared" ref="Q46:Q50" si="22">IF(N46+O46+P46&gt;0,1,0)</f>
        <v>0</v>
      </c>
      <c r="R46" s="2">
        <f t="shared" ref="R46:R50" si="23">IF(M46+N46+O46+P46=4,1,0)</f>
        <v>0</v>
      </c>
      <c r="S46" s="105">
        <f t="shared" si="7"/>
        <v>0</v>
      </c>
    </row>
    <row r="47" spans="1:19" ht="15.5" customHeight="1" x14ac:dyDescent="0.35">
      <c r="A47" s="29"/>
      <c r="B47" s="185"/>
      <c r="C47" s="186"/>
      <c r="D47" s="128"/>
      <c r="E47" s="128"/>
      <c r="F47" s="69"/>
      <c r="G47" s="112"/>
      <c r="H47" s="116" t="str">
        <f t="shared" si="17"/>
        <v>-</v>
      </c>
      <c r="I47" s="28"/>
      <c r="J47" s="89" t="str">
        <f t="shared" si="6"/>
        <v/>
      </c>
      <c r="M47" s="1">
        <f t="shared" si="18"/>
        <v>0</v>
      </c>
      <c r="N47" s="1">
        <f t="shared" si="19"/>
        <v>0</v>
      </c>
      <c r="O47" s="1">
        <f t="shared" si="20"/>
        <v>0</v>
      </c>
      <c r="P47" s="1">
        <f t="shared" si="21"/>
        <v>0</v>
      </c>
      <c r="Q47" s="1">
        <f t="shared" si="22"/>
        <v>0</v>
      </c>
      <c r="R47" s="2">
        <f t="shared" si="23"/>
        <v>0</v>
      </c>
      <c r="S47" s="105">
        <f t="shared" si="7"/>
        <v>0</v>
      </c>
    </row>
    <row r="48" spans="1:19" ht="15.5" customHeight="1" x14ac:dyDescent="0.35">
      <c r="A48" s="29"/>
      <c r="B48" s="185"/>
      <c r="C48" s="186"/>
      <c r="D48" s="128"/>
      <c r="E48" s="128"/>
      <c r="F48" s="69"/>
      <c r="G48" s="112"/>
      <c r="H48" s="116" t="str">
        <f t="shared" si="17"/>
        <v>-</v>
      </c>
      <c r="I48" s="28"/>
      <c r="J48" s="89" t="str">
        <f t="shared" si="6"/>
        <v/>
      </c>
      <c r="M48" s="1">
        <f t="shared" si="18"/>
        <v>0</v>
      </c>
      <c r="N48" s="1">
        <f t="shared" si="19"/>
        <v>0</v>
      </c>
      <c r="O48" s="1">
        <f t="shared" si="20"/>
        <v>0</v>
      </c>
      <c r="P48" s="1">
        <f t="shared" si="21"/>
        <v>0</v>
      </c>
      <c r="Q48" s="1">
        <f t="shared" si="22"/>
        <v>0</v>
      </c>
      <c r="R48" s="2">
        <f t="shared" si="23"/>
        <v>0</v>
      </c>
      <c r="S48" s="105">
        <f t="shared" si="7"/>
        <v>0</v>
      </c>
    </row>
    <row r="49" spans="1:19" ht="15.5" customHeight="1" x14ac:dyDescent="0.35">
      <c r="A49" s="29"/>
      <c r="B49" s="185"/>
      <c r="C49" s="186"/>
      <c r="D49" s="128"/>
      <c r="E49" s="128"/>
      <c r="F49" s="69"/>
      <c r="G49" s="112"/>
      <c r="H49" s="116" t="str">
        <f t="shared" si="17"/>
        <v>-</v>
      </c>
      <c r="I49" s="28"/>
      <c r="J49" s="89" t="str">
        <f t="shared" si="6"/>
        <v/>
      </c>
      <c r="M49" s="1">
        <f t="shared" si="18"/>
        <v>0</v>
      </c>
      <c r="N49" s="1">
        <f t="shared" si="19"/>
        <v>0</v>
      </c>
      <c r="O49" s="1">
        <f t="shared" si="20"/>
        <v>0</v>
      </c>
      <c r="P49" s="1">
        <f t="shared" si="21"/>
        <v>0</v>
      </c>
      <c r="Q49" s="1">
        <f t="shared" si="22"/>
        <v>0</v>
      </c>
      <c r="R49" s="2">
        <f t="shared" si="23"/>
        <v>0</v>
      </c>
      <c r="S49" s="105">
        <f t="shared" si="7"/>
        <v>0</v>
      </c>
    </row>
    <row r="50" spans="1:19" ht="15.5" customHeight="1" x14ac:dyDescent="0.35">
      <c r="A50" s="29"/>
      <c r="B50" s="185"/>
      <c r="C50" s="186"/>
      <c r="D50" s="128"/>
      <c r="E50" s="128"/>
      <c r="F50" s="69"/>
      <c r="G50" s="112"/>
      <c r="H50" s="116" t="str">
        <f t="shared" si="17"/>
        <v>-</v>
      </c>
      <c r="I50" s="28"/>
      <c r="J50" s="89" t="str">
        <f t="shared" si="6"/>
        <v/>
      </c>
      <c r="M50" s="1">
        <f t="shared" si="18"/>
        <v>0</v>
      </c>
      <c r="N50" s="1">
        <f t="shared" si="19"/>
        <v>0</v>
      </c>
      <c r="O50" s="1">
        <f t="shared" si="20"/>
        <v>0</v>
      </c>
      <c r="P50" s="1">
        <f t="shared" si="21"/>
        <v>0</v>
      </c>
      <c r="Q50" s="1">
        <f t="shared" si="22"/>
        <v>0</v>
      </c>
      <c r="R50" s="2">
        <f t="shared" si="23"/>
        <v>0</v>
      </c>
      <c r="S50" s="105">
        <f t="shared" si="7"/>
        <v>0</v>
      </c>
    </row>
    <row r="51" spans="1:19" ht="15.5" customHeight="1" x14ac:dyDescent="0.35">
      <c r="A51" s="29"/>
      <c r="B51" s="185"/>
      <c r="C51" s="186"/>
      <c r="D51" s="128"/>
      <c r="E51" s="128"/>
      <c r="F51" s="69"/>
      <c r="G51" s="112"/>
      <c r="H51" s="116" t="str">
        <f t="shared" si="16"/>
        <v>-</v>
      </c>
      <c r="I51" s="28"/>
      <c r="J51" s="89" t="str">
        <f t="shared" si="6"/>
        <v/>
      </c>
      <c r="M51" s="1">
        <f t="shared" si="0"/>
        <v>0</v>
      </c>
      <c r="N51" s="1">
        <f t="shared" si="1"/>
        <v>0</v>
      </c>
      <c r="O51" s="1">
        <f t="shared" si="2"/>
        <v>0</v>
      </c>
      <c r="P51" s="1">
        <f t="shared" si="3"/>
        <v>0</v>
      </c>
      <c r="Q51" s="1">
        <f t="shared" si="4"/>
        <v>0</v>
      </c>
      <c r="R51" s="2">
        <f t="shared" si="5"/>
        <v>0</v>
      </c>
      <c r="S51" s="105">
        <f t="shared" si="7"/>
        <v>0</v>
      </c>
    </row>
    <row r="52" spans="1:19" ht="15.5" customHeight="1" x14ac:dyDescent="0.35">
      <c r="A52" s="29"/>
      <c r="B52" s="185"/>
      <c r="C52" s="186"/>
      <c r="D52" s="128"/>
      <c r="E52" s="128"/>
      <c r="F52" s="69"/>
      <c r="G52" s="112"/>
      <c r="H52" s="116" t="str">
        <f t="shared" si="16"/>
        <v>-</v>
      </c>
      <c r="I52" s="28"/>
      <c r="J52" s="89" t="str">
        <f t="shared" si="6"/>
        <v/>
      </c>
      <c r="M52" s="1">
        <f t="shared" si="0"/>
        <v>0</v>
      </c>
      <c r="N52" s="1">
        <f t="shared" si="1"/>
        <v>0</v>
      </c>
      <c r="O52" s="1">
        <f t="shared" si="2"/>
        <v>0</v>
      </c>
      <c r="P52" s="1">
        <f t="shared" si="3"/>
        <v>0</v>
      </c>
      <c r="Q52" s="1">
        <f t="shared" si="4"/>
        <v>0</v>
      </c>
      <c r="R52" s="2">
        <f t="shared" si="5"/>
        <v>0</v>
      </c>
      <c r="S52" s="105">
        <f t="shared" si="7"/>
        <v>0</v>
      </c>
    </row>
    <row r="53" spans="1:19" ht="15.5" customHeight="1" x14ac:dyDescent="0.35">
      <c r="A53" s="29"/>
      <c r="B53" s="185"/>
      <c r="C53" s="186"/>
      <c r="D53" s="128"/>
      <c r="E53" s="128"/>
      <c r="F53" s="69"/>
      <c r="G53" s="112"/>
      <c r="H53" s="116" t="str">
        <f t="shared" si="16"/>
        <v>-</v>
      </c>
      <c r="I53" s="28"/>
      <c r="J53" s="89" t="str">
        <f t="shared" si="6"/>
        <v/>
      </c>
      <c r="M53" s="1">
        <f t="shared" si="0"/>
        <v>0</v>
      </c>
      <c r="N53" s="1">
        <f t="shared" si="1"/>
        <v>0</v>
      </c>
      <c r="O53" s="1">
        <f t="shared" si="2"/>
        <v>0</v>
      </c>
      <c r="P53" s="1">
        <f t="shared" si="3"/>
        <v>0</v>
      </c>
      <c r="Q53" s="1">
        <f t="shared" si="4"/>
        <v>0</v>
      </c>
      <c r="R53" s="2">
        <f t="shared" si="5"/>
        <v>0</v>
      </c>
      <c r="S53" s="105">
        <f t="shared" si="7"/>
        <v>0</v>
      </c>
    </row>
    <row r="54" spans="1:19" ht="15.5" customHeight="1" x14ac:dyDescent="0.35">
      <c r="A54" s="29"/>
      <c r="B54" s="185"/>
      <c r="C54" s="186"/>
      <c r="D54" s="128"/>
      <c r="E54" s="128"/>
      <c r="F54" s="69"/>
      <c r="G54" s="112"/>
      <c r="H54" s="116" t="str">
        <f t="shared" si="16"/>
        <v>-</v>
      </c>
      <c r="I54" s="28"/>
      <c r="J54" s="89" t="str">
        <f t="shared" si="6"/>
        <v/>
      </c>
      <c r="M54" s="1">
        <f t="shared" si="0"/>
        <v>0</v>
      </c>
      <c r="N54" s="1">
        <f t="shared" si="1"/>
        <v>0</v>
      </c>
      <c r="O54" s="1">
        <f t="shared" si="2"/>
        <v>0</v>
      </c>
      <c r="P54" s="1">
        <f t="shared" si="3"/>
        <v>0</v>
      </c>
      <c r="Q54" s="1">
        <f t="shared" si="4"/>
        <v>0</v>
      </c>
      <c r="R54" s="2">
        <f t="shared" si="5"/>
        <v>0</v>
      </c>
      <c r="S54" s="105">
        <f t="shared" si="7"/>
        <v>0</v>
      </c>
    </row>
    <row r="55" spans="1:19" ht="15.5" customHeight="1" x14ac:dyDescent="0.35">
      <c r="A55" s="29"/>
      <c r="B55" s="185"/>
      <c r="C55" s="186"/>
      <c r="D55" s="128"/>
      <c r="E55" s="128"/>
      <c r="F55" s="69"/>
      <c r="G55" s="112"/>
      <c r="H55" s="116" t="str">
        <f t="shared" si="16"/>
        <v>-</v>
      </c>
      <c r="I55" s="28"/>
      <c r="J55" s="89" t="str">
        <f t="shared" si="6"/>
        <v/>
      </c>
      <c r="M55" s="1">
        <f t="shared" si="0"/>
        <v>0</v>
      </c>
      <c r="N55" s="1">
        <f t="shared" si="1"/>
        <v>0</v>
      </c>
      <c r="O55" s="1">
        <f t="shared" si="2"/>
        <v>0</v>
      </c>
      <c r="P55" s="1">
        <f t="shared" si="3"/>
        <v>0</v>
      </c>
      <c r="Q55" s="1">
        <f t="shared" si="4"/>
        <v>0</v>
      </c>
      <c r="R55" s="2">
        <f t="shared" si="5"/>
        <v>0</v>
      </c>
      <c r="S55" s="105">
        <f t="shared" si="7"/>
        <v>0</v>
      </c>
    </row>
    <row r="56" spans="1:19" ht="15.5" customHeight="1" x14ac:dyDescent="0.35">
      <c r="A56" s="29"/>
      <c r="B56" s="185"/>
      <c r="C56" s="186"/>
      <c r="D56" s="128"/>
      <c r="E56" s="128"/>
      <c r="F56" s="69"/>
      <c r="G56" s="112"/>
      <c r="H56" s="116" t="str">
        <f t="shared" si="16"/>
        <v>-</v>
      </c>
      <c r="I56" s="28"/>
      <c r="J56" s="89" t="str">
        <f t="shared" si="6"/>
        <v/>
      </c>
      <c r="M56" s="1">
        <f t="shared" si="0"/>
        <v>0</v>
      </c>
      <c r="N56" s="1">
        <f t="shared" si="1"/>
        <v>0</v>
      </c>
      <c r="O56" s="1">
        <f t="shared" si="2"/>
        <v>0</v>
      </c>
      <c r="P56" s="1">
        <f t="shared" si="3"/>
        <v>0</v>
      </c>
      <c r="Q56" s="1">
        <f t="shared" si="4"/>
        <v>0</v>
      </c>
      <c r="R56" s="2">
        <f t="shared" si="5"/>
        <v>0</v>
      </c>
      <c r="S56" s="105">
        <f t="shared" si="7"/>
        <v>0</v>
      </c>
    </row>
    <row r="57" spans="1:19" ht="15.5" customHeight="1" x14ac:dyDescent="0.35">
      <c r="A57" s="29"/>
      <c r="B57" s="185"/>
      <c r="C57" s="186"/>
      <c r="D57" s="128"/>
      <c r="E57" s="128"/>
      <c r="F57" s="69"/>
      <c r="G57" s="112"/>
      <c r="H57" s="116" t="str">
        <f t="shared" si="16"/>
        <v>-</v>
      </c>
      <c r="I57" s="28"/>
      <c r="J57" s="89" t="str">
        <f t="shared" si="6"/>
        <v/>
      </c>
      <c r="M57" s="1">
        <f t="shared" si="0"/>
        <v>0</v>
      </c>
      <c r="N57" s="1">
        <f t="shared" si="1"/>
        <v>0</v>
      </c>
      <c r="O57" s="1">
        <f t="shared" si="2"/>
        <v>0</v>
      </c>
      <c r="P57" s="1">
        <f t="shared" si="3"/>
        <v>0</v>
      </c>
      <c r="Q57" s="1">
        <f t="shared" si="4"/>
        <v>0</v>
      </c>
      <c r="R57" s="2">
        <f t="shared" si="5"/>
        <v>0</v>
      </c>
      <c r="S57" s="105">
        <f t="shared" si="7"/>
        <v>0</v>
      </c>
    </row>
    <row r="58" spans="1:19" ht="5.5" customHeight="1" thickBot="1" x14ac:dyDescent="0.4">
      <c r="A58" s="29"/>
      <c r="B58" s="140"/>
      <c r="C58" s="141"/>
      <c r="D58" s="162"/>
      <c r="E58" s="162"/>
      <c r="F58" s="70"/>
      <c r="G58" s="53"/>
      <c r="H58" s="96" t="str">
        <f t="shared" ref="H58" si="24">IF(R58=1,G58/F58,"")</f>
        <v/>
      </c>
      <c r="I58" s="28"/>
      <c r="J58" s="89" t="str">
        <f t="shared" si="6"/>
        <v/>
      </c>
    </row>
    <row r="59" spans="1:19" s="79" customFormat="1" ht="38" customHeight="1" thickBot="1" x14ac:dyDescent="0.45">
      <c r="A59" s="98"/>
      <c r="B59" s="187" t="str">
        <f>"Non-Title I "&amp;'Tab 1 - Title I Schools'!C$11&amp;" Schools, "&amp;'Tab 1 - Title I Schools'!N$10&amp;"   -   page 3"</f>
        <v>Non-Title I  Schools, [size?]   -   page 3</v>
      </c>
      <c r="C59" s="187"/>
      <c r="D59" s="187"/>
      <c r="E59" s="187"/>
      <c r="F59" s="187"/>
      <c r="G59" s="187"/>
      <c r="H59" s="187"/>
      <c r="I59" s="109"/>
      <c r="J59" s="89"/>
      <c r="R59" s="51"/>
      <c r="S59" s="105"/>
    </row>
    <row r="60" spans="1:19" ht="43" customHeight="1" thickBot="1" x14ac:dyDescent="0.4">
      <c r="A60" s="29"/>
      <c r="B60" s="142" t="s">
        <v>7</v>
      </c>
      <c r="C60" s="143"/>
      <c r="D60" s="146" t="s">
        <v>0</v>
      </c>
      <c r="E60" s="146"/>
      <c r="F60" s="24" t="str">
        <f>'Tab 1 - Title I Schools'!F$24</f>
        <v>Enrollment</v>
      </c>
      <c r="G60" s="24" t="str">
        <f>"Base Salary Total
"&amp;'Tab 1 - Title I Schools'!N$9</f>
        <v>Base Salary Total
[staff type?]</v>
      </c>
      <c r="H60" s="90" t="s">
        <v>28</v>
      </c>
      <c r="I60" s="28"/>
      <c r="J60" s="89"/>
    </row>
    <row r="61" spans="1:19" ht="15.5" customHeight="1" x14ac:dyDescent="0.35">
      <c r="A61" s="29"/>
      <c r="B61" s="181"/>
      <c r="C61" s="182"/>
      <c r="D61" s="139"/>
      <c r="E61" s="139"/>
      <c r="F61" s="68"/>
      <c r="G61" s="110"/>
      <c r="H61" s="115" t="str">
        <f>IF(R61=1,G61/F61,"-")</f>
        <v>-</v>
      </c>
      <c r="I61" s="28"/>
      <c r="J61" s="89" t="str">
        <f t="shared" si="6"/>
        <v/>
      </c>
      <c r="M61" s="1">
        <f t="shared" si="0"/>
        <v>0</v>
      </c>
      <c r="N61" s="1">
        <f t="shared" si="1"/>
        <v>0</v>
      </c>
      <c r="O61" s="1">
        <f t="shared" si="2"/>
        <v>0</v>
      </c>
      <c r="P61" s="1">
        <f t="shared" si="3"/>
        <v>0</v>
      </c>
      <c r="Q61" s="1">
        <f t="shared" si="4"/>
        <v>0</v>
      </c>
      <c r="R61" s="2">
        <f t="shared" si="5"/>
        <v>0</v>
      </c>
      <c r="S61" s="105">
        <f t="shared" si="7"/>
        <v>0</v>
      </c>
    </row>
    <row r="62" spans="1:19" ht="15.5" customHeight="1" x14ac:dyDescent="0.35">
      <c r="A62" s="29"/>
      <c r="B62" s="185"/>
      <c r="C62" s="186"/>
      <c r="D62" s="128"/>
      <c r="E62" s="128"/>
      <c r="F62" s="69"/>
      <c r="G62" s="112"/>
      <c r="H62" s="116" t="str">
        <f>IF(R62=1,G62/F62,"-")</f>
        <v>-</v>
      </c>
      <c r="I62" s="28"/>
      <c r="J62" s="89" t="str">
        <f t="shared" si="6"/>
        <v/>
      </c>
      <c r="M62" s="1">
        <f t="shared" si="0"/>
        <v>0</v>
      </c>
      <c r="N62" s="1">
        <f t="shared" si="1"/>
        <v>0</v>
      </c>
      <c r="O62" s="1">
        <f t="shared" si="2"/>
        <v>0</v>
      </c>
      <c r="P62" s="1">
        <f t="shared" si="3"/>
        <v>0</v>
      </c>
      <c r="Q62" s="1">
        <f t="shared" si="4"/>
        <v>0</v>
      </c>
      <c r="R62" s="2">
        <f t="shared" si="5"/>
        <v>0</v>
      </c>
      <c r="S62" s="105">
        <f t="shared" si="7"/>
        <v>0</v>
      </c>
    </row>
    <row r="63" spans="1:19" ht="15.5" customHeight="1" x14ac:dyDescent="0.35">
      <c r="A63" s="29"/>
      <c r="B63" s="185"/>
      <c r="C63" s="186"/>
      <c r="D63" s="128"/>
      <c r="E63" s="128"/>
      <c r="F63" s="69"/>
      <c r="G63" s="112"/>
      <c r="H63" s="116" t="str">
        <f t="shared" ref="H63:H85" si="25">IF(R63=1,G63/F63,"-")</f>
        <v>-</v>
      </c>
      <c r="I63" s="28"/>
      <c r="J63" s="89" t="str">
        <f t="shared" si="6"/>
        <v/>
      </c>
      <c r="M63" s="1">
        <f t="shared" si="0"/>
        <v>0</v>
      </c>
      <c r="N63" s="1">
        <f t="shared" si="1"/>
        <v>0</v>
      </c>
      <c r="O63" s="1">
        <f t="shared" si="2"/>
        <v>0</v>
      </c>
      <c r="P63" s="1">
        <f t="shared" si="3"/>
        <v>0</v>
      </c>
      <c r="Q63" s="1">
        <f t="shared" si="4"/>
        <v>0</v>
      </c>
      <c r="R63" s="2">
        <f t="shared" si="5"/>
        <v>0</v>
      </c>
      <c r="S63" s="105">
        <f t="shared" si="7"/>
        <v>0</v>
      </c>
    </row>
    <row r="64" spans="1:19" ht="15.5" customHeight="1" x14ac:dyDescent="0.35">
      <c r="A64" s="29"/>
      <c r="B64" s="185"/>
      <c r="C64" s="186"/>
      <c r="D64" s="128"/>
      <c r="E64" s="128"/>
      <c r="F64" s="69"/>
      <c r="G64" s="112"/>
      <c r="H64" s="116" t="str">
        <f t="shared" si="25"/>
        <v>-</v>
      </c>
      <c r="I64" s="28"/>
      <c r="J64" s="89" t="str">
        <f t="shared" si="6"/>
        <v/>
      </c>
      <c r="M64" s="1">
        <f t="shared" si="0"/>
        <v>0</v>
      </c>
      <c r="N64" s="1">
        <f t="shared" si="1"/>
        <v>0</v>
      </c>
      <c r="O64" s="1">
        <f t="shared" si="2"/>
        <v>0</v>
      </c>
      <c r="P64" s="1">
        <f t="shared" si="3"/>
        <v>0</v>
      </c>
      <c r="Q64" s="1">
        <f t="shared" si="4"/>
        <v>0</v>
      </c>
      <c r="R64" s="2">
        <f t="shared" si="5"/>
        <v>0</v>
      </c>
      <c r="S64" s="105">
        <f t="shared" si="7"/>
        <v>0</v>
      </c>
    </row>
    <row r="65" spans="1:19" ht="15.5" customHeight="1" x14ac:dyDescent="0.35">
      <c r="A65" s="29"/>
      <c r="B65" s="185"/>
      <c r="C65" s="186"/>
      <c r="D65" s="128"/>
      <c r="E65" s="128"/>
      <c r="F65" s="69"/>
      <c r="G65" s="112"/>
      <c r="H65" s="116" t="str">
        <f t="shared" si="25"/>
        <v>-</v>
      </c>
      <c r="I65" s="28"/>
      <c r="J65" s="89" t="str">
        <f t="shared" si="6"/>
        <v/>
      </c>
      <c r="M65" s="1">
        <f t="shared" si="0"/>
        <v>0</v>
      </c>
      <c r="N65" s="1">
        <f t="shared" si="1"/>
        <v>0</v>
      </c>
      <c r="O65" s="1">
        <f t="shared" si="2"/>
        <v>0</v>
      </c>
      <c r="P65" s="1">
        <f t="shared" si="3"/>
        <v>0</v>
      </c>
      <c r="Q65" s="1">
        <f t="shared" si="4"/>
        <v>0</v>
      </c>
      <c r="R65" s="2">
        <f t="shared" si="5"/>
        <v>0</v>
      </c>
      <c r="S65" s="105">
        <f t="shared" si="7"/>
        <v>0</v>
      </c>
    </row>
    <row r="66" spans="1:19" ht="15.5" customHeight="1" x14ac:dyDescent="0.35">
      <c r="A66" s="29"/>
      <c r="B66" s="185"/>
      <c r="C66" s="186"/>
      <c r="D66" s="128"/>
      <c r="E66" s="128"/>
      <c r="F66" s="69"/>
      <c r="G66" s="112"/>
      <c r="H66" s="116" t="str">
        <f t="shared" si="25"/>
        <v>-</v>
      </c>
      <c r="I66" s="28"/>
      <c r="J66" s="89" t="str">
        <f t="shared" si="6"/>
        <v/>
      </c>
      <c r="M66" s="1">
        <f t="shared" si="0"/>
        <v>0</v>
      </c>
      <c r="N66" s="1">
        <f t="shared" si="1"/>
        <v>0</v>
      </c>
      <c r="O66" s="1">
        <f t="shared" si="2"/>
        <v>0</v>
      </c>
      <c r="P66" s="1">
        <f t="shared" si="3"/>
        <v>0</v>
      </c>
      <c r="Q66" s="1">
        <f t="shared" si="4"/>
        <v>0</v>
      </c>
      <c r="R66" s="2">
        <f t="shared" si="5"/>
        <v>0</v>
      </c>
      <c r="S66" s="105">
        <f t="shared" si="7"/>
        <v>0</v>
      </c>
    </row>
    <row r="67" spans="1:19" ht="15.5" customHeight="1" x14ac:dyDescent="0.35">
      <c r="A67" s="29"/>
      <c r="B67" s="185"/>
      <c r="C67" s="186"/>
      <c r="D67" s="128"/>
      <c r="E67" s="128"/>
      <c r="F67" s="69"/>
      <c r="G67" s="112"/>
      <c r="H67" s="116" t="str">
        <f t="shared" si="25"/>
        <v>-</v>
      </c>
      <c r="I67" s="28"/>
      <c r="J67" s="89" t="str">
        <f t="shared" si="6"/>
        <v/>
      </c>
      <c r="M67" s="1">
        <f t="shared" si="0"/>
        <v>0</v>
      </c>
      <c r="N67" s="1">
        <f t="shared" si="1"/>
        <v>0</v>
      </c>
      <c r="O67" s="1">
        <f t="shared" si="2"/>
        <v>0</v>
      </c>
      <c r="P67" s="1">
        <f t="shared" si="3"/>
        <v>0</v>
      </c>
      <c r="Q67" s="1">
        <f t="shared" si="4"/>
        <v>0</v>
      </c>
      <c r="R67" s="2">
        <f t="shared" si="5"/>
        <v>0</v>
      </c>
      <c r="S67" s="105">
        <f t="shared" si="7"/>
        <v>0</v>
      </c>
    </row>
    <row r="68" spans="1:19" ht="15.5" customHeight="1" x14ac:dyDescent="0.35">
      <c r="A68" s="29"/>
      <c r="B68" s="185"/>
      <c r="C68" s="186"/>
      <c r="D68" s="128"/>
      <c r="E68" s="128"/>
      <c r="F68" s="69"/>
      <c r="G68" s="112"/>
      <c r="H68" s="116" t="str">
        <f t="shared" si="25"/>
        <v>-</v>
      </c>
      <c r="I68" s="28"/>
      <c r="J68" s="89" t="str">
        <f t="shared" si="6"/>
        <v/>
      </c>
      <c r="M68" s="1">
        <f t="shared" si="0"/>
        <v>0</v>
      </c>
      <c r="N68" s="1">
        <f t="shared" si="1"/>
        <v>0</v>
      </c>
      <c r="O68" s="1">
        <f t="shared" si="2"/>
        <v>0</v>
      </c>
      <c r="P68" s="1">
        <f t="shared" si="3"/>
        <v>0</v>
      </c>
      <c r="Q68" s="1">
        <f t="shared" si="4"/>
        <v>0</v>
      </c>
      <c r="R68" s="2">
        <f t="shared" si="5"/>
        <v>0</v>
      </c>
      <c r="S68" s="105">
        <f t="shared" si="7"/>
        <v>0</v>
      </c>
    </row>
    <row r="69" spans="1:19" ht="15.5" customHeight="1" x14ac:dyDescent="0.35">
      <c r="A69" s="29"/>
      <c r="B69" s="185"/>
      <c r="C69" s="186"/>
      <c r="D69" s="128"/>
      <c r="E69" s="128"/>
      <c r="F69" s="69"/>
      <c r="G69" s="112"/>
      <c r="H69" s="116" t="str">
        <f t="shared" si="25"/>
        <v>-</v>
      </c>
      <c r="I69" s="28"/>
      <c r="J69" s="89" t="str">
        <f t="shared" si="6"/>
        <v/>
      </c>
      <c r="M69" s="1">
        <f t="shared" si="0"/>
        <v>0</v>
      </c>
      <c r="N69" s="1">
        <f t="shared" si="1"/>
        <v>0</v>
      </c>
      <c r="O69" s="1">
        <f t="shared" si="2"/>
        <v>0</v>
      </c>
      <c r="P69" s="1">
        <f t="shared" si="3"/>
        <v>0</v>
      </c>
      <c r="Q69" s="1">
        <f t="shared" si="4"/>
        <v>0</v>
      </c>
      <c r="R69" s="2">
        <f t="shared" si="5"/>
        <v>0</v>
      </c>
      <c r="S69" s="105">
        <f t="shared" si="7"/>
        <v>0</v>
      </c>
    </row>
    <row r="70" spans="1:19" ht="15.5" customHeight="1" x14ac:dyDescent="0.35">
      <c r="A70" s="29"/>
      <c r="B70" s="185"/>
      <c r="C70" s="186"/>
      <c r="D70" s="128"/>
      <c r="E70" s="128"/>
      <c r="F70" s="69"/>
      <c r="G70" s="112"/>
      <c r="H70" s="116" t="str">
        <f t="shared" si="25"/>
        <v>-</v>
      </c>
      <c r="I70" s="28"/>
      <c r="J70" s="89" t="str">
        <f t="shared" si="6"/>
        <v/>
      </c>
      <c r="M70" s="1">
        <f t="shared" si="0"/>
        <v>0</v>
      </c>
      <c r="N70" s="1">
        <f t="shared" si="1"/>
        <v>0</v>
      </c>
      <c r="O70" s="1">
        <f t="shared" si="2"/>
        <v>0</v>
      </c>
      <c r="P70" s="1">
        <f t="shared" si="3"/>
        <v>0</v>
      </c>
      <c r="Q70" s="1">
        <f t="shared" si="4"/>
        <v>0</v>
      </c>
      <c r="R70" s="2">
        <f t="shared" si="5"/>
        <v>0</v>
      </c>
      <c r="S70" s="105">
        <f t="shared" si="7"/>
        <v>0</v>
      </c>
    </row>
    <row r="71" spans="1:19" ht="15.5" customHeight="1" x14ac:dyDescent="0.35">
      <c r="A71" s="29"/>
      <c r="B71" s="185"/>
      <c r="C71" s="186"/>
      <c r="D71" s="128"/>
      <c r="E71" s="128"/>
      <c r="F71" s="69"/>
      <c r="G71" s="112"/>
      <c r="H71" s="116" t="str">
        <f t="shared" si="25"/>
        <v>-</v>
      </c>
      <c r="I71" s="28"/>
      <c r="J71" s="89" t="str">
        <f t="shared" si="6"/>
        <v/>
      </c>
      <c r="M71" s="1">
        <f t="shared" si="0"/>
        <v>0</v>
      </c>
      <c r="N71" s="1">
        <f t="shared" si="1"/>
        <v>0</v>
      </c>
      <c r="O71" s="1">
        <f t="shared" si="2"/>
        <v>0</v>
      </c>
      <c r="P71" s="1">
        <f t="shared" si="3"/>
        <v>0</v>
      </c>
      <c r="Q71" s="1">
        <f t="shared" si="4"/>
        <v>0</v>
      </c>
      <c r="R71" s="2">
        <f t="shared" si="5"/>
        <v>0</v>
      </c>
      <c r="S71" s="105">
        <f t="shared" si="7"/>
        <v>0</v>
      </c>
    </row>
    <row r="72" spans="1:19" ht="15.5" customHeight="1" x14ac:dyDescent="0.35">
      <c r="A72" s="29"/>
      <c r="B72" s="185"/>
      <c r="C72" s="186"/>
      <c r="D72" s="128"/>
      <c r="E72" s="128"/>
      <c r="F72" s="69"/>
      <c r="G72" s="112"/>
      <c r="H72" s="116" t="str">
        <f t="shared" si="25"/>
        <v>-</v>
      </c>
      <c r="I72" s="28"/>
      <c r="J72" s="89" t="str">
        <f t="shared" si="6"/>
        <v/>
      </c>
      <c r="M72" s="1">
        <f t="shared" si="0"/>
        <v>0</v>
      </c>
      <c r="N72" s="1">
        <f t="shared" si="1"/>
        <v>0</v>
      </c>
      <c r="O72" s="1">
        <f t="shared" si="2"/>
        <v>0</v>
      </c>
      <c r="P72" s="1">
        <f t="shared" si="3"/>
        <v>0</v>
      </c>
      <c r="Q72" s="1">
        <f t="shared" si="4"/>
        <v>0</v>
      </c>
      <c r="R72" s="2">
        <f t="shared" si="5"/>
        <v>0</v>
      </c>
      <c r="S72" s="105">
        <f t="shared" si="7"/>
        <v>0</v>
      </c>
    </row>
    <row r="73" spans="1:19" ht="15.5" customHeight="1" x14ac:dyDescent="0.35">
      <c r="A73" s="29"/>
      <c r="B73" s="185"/>
      <c r="C73" s="186"/>
      <c r="D73" s="128"/>
      <c r="E73" s="128"/>
      <c r="F73" s="69"/>
      <c r="G73" s="112"/>
      <c r="H73" s="116" t="str">
        <f t="shared" si="25"/>
        <v>-</v>
      </c>
      <c r="I73" s="28"/>
      <c r="J73" s="89" t="str">
        <f t="shared" si="6"/>
        <v/>
      </c>
      <c r="M73" s="1">
        <f t="shared" si="0"/>
        <v>0</v>
      </c>
      <c r="N73" s="1">
        <f t="shared" si="1"/>
        <v>0</v>
      </c>
      <c r="O73" s="1">
        <f t="shared" si="2"/>
        <v>0</v>
      </c>
      <c r="P73" s="1">
        <f t="shared" si="3"/>
        <v>0</v>
      </c>
      <c r="Q73" s="1">
        <f t="shared" si="4"/>
        <v>0</v>
      </c>
      <c r="R73" s="2">
        <f t="shared" si="5"/>
        <v>0</v>
      </c>
      <c r="S73" s="105">
        <f t="shared" si="7"/>
        <v>0</v>
      </c>
    </row>
    <row r="74" spans="1:19" ht="15.5" customHeight="1" x14ac:dyDescent="0.35">
      <c r="A74" s="29"/>
      <c r="B74" s="185"/>
      <c r="C74" s="186"/>
      <c r="D74" s="128"/>
      <c r="E74" s="128"/>
      <c r="F74" s="69"/>
      <c r="G74" s="112"/>
      <c r="H74" s="116" t="str">
        <f t="shared" ref="H74:H78" si="26">IF(R74=1,G74/F74,"-")</f>
        <v>-</v>
      </c>
      <c r="I74" s="28"/>
      <c r="J74" s="89" t="str">
        <f t="shared" si="6"/>
        <v/>
      </c>
      <c r="M74" s="1">
        <f t="shared" ref="M74:M78" si="27">COUNTA(B74)</f>
        <v>0</v>
      </c>
      <c r="N74" s="1">
        <f t="shared" ref="N74:N78" si="28">COUNTA(D74)</f>
        <v>0</v>
      </c>
      <c r="O74" s="1">
        <f t="shared" ref="O74:O78" si="29">IF(F74&gt;0,COUNT(F74),0)</f>
        <v>0</v>
      </c>
      <c r="P74" s="1">
        <f t="shared" ref="P74:P78" si="30">COUNT(G74)</f>
        <v>0</v>
      </c>
      <c r="Q74" s="1">
        <f t="shared" ref="Q74:Q78" si="31">IF(N74+O74+P74&gt;0,1,0)</f>
        <v>0</v>
      </c>
      <c r="R74" s="2">
        <f t="shared" ref="R74:R78" si="32">IF(M74+N74+O74+P74=4,1,0)</f>
        <v>0</v>
      </c>
      <c r="S74" s="105">
        <f t="shared" si="7"/>
        <v>0</v>
      </c>
    </row>
    <row r="75" spans="1:19" ht="15.5" customHeight="1" x14ac:dyDescent="0.35">
      <c r="A75" s="29"/>
      <c r="B75" s="185"/>
      <c r="C75" s="186"/>
      <c r="D75" s="128"/>
      <c r="E75" s="128"/>
      <c r="F75" s="69"/>
      <c r="G75" s="112"/>
      <c r="H75" s="116" t="str">
        <f t="shared" si="26"/>
        <v>-</v>
      </c>
      <c r="I75" s="28"/>
      <c r="J75" s="89" t="str">
        <f t="shared" si="6"/>
        <v/>
      </c>
      <c r="M75" s="1">
        <f t="shared" si="27"/>
        <v>0</v>
      </c>
      <c r="N75" s="1">
        <f t="shared" si="28"/>
        <v>0</v>
      </c>
      <c r="O75" s="1">
        <f t="shared" si="29"/>
        <v>0</v>
      </c>
      <c r="P75" s="1">
        <f t="shared" si="30"/>
        <v>0</v>
      </c>
      <c r="Q75" s="1">
        <f t="shared" si="31"/>
        <v>0</v>
      </c>
      <c r="R75" s="2">
        <f t="shared" si="32"/>
        <v>0</v>
      </c>
      <c r="S75" s="105">
        <f t="shared" si="7"/>
        <v>0</v>
      </c>
    </row>
    <row r="76" spans="1:19" ht="15.5" customHeight="1" x14ac:dyDescent="0.35">
      <c r="A76" s="29"/>
      <c r="B76" s="185"/>
      <c r="C76" s="186"/>
      <c r="D76" s="128"/>
      <c r="E76" s="128"/>
      <c r="F76" s="69"/>
      <c r="G76" s="112"/>
      <c r="H76" s="116" t="str">
        <f t="shared" si="26"/>
        <v>-</v>
      </c>
      <c r="I76" s="28"/>
      <c r="J76" s="89" t="str">
        <f t="shared" si="6"/>
        <v/>
      </c>
      <c r="M76" s="1">
        <f t="shared" si="27"/>
        <v>0</v>
      </c>
      <c r="N76" s="1">
        <f t="shared" si="28"/>
        <v>0</v>
      </c>
      <c r="O76" s="1">
        <f t="shared" si="29"/>
        <v>0</v>
      </c>
      <c r="P76" s="1">
        <f t="shared" si="30"/>
        <v>0</v>
      </c>
      <c r="Q76" s="1">
        <f t="shared" si="31"/>
        <v>0</v>
      </c>
      <c r="R76" s="2">
        <f t="shared" si="32"/>
        <v>0</v>
      </c>
      <c r="S76" s="105">
        <f t="shared" si="7"/>
        <v>0</v>
      </c>
    </row>
    <row r="77" spans="1:19" ht="15.5" customHeight="1" x14ac:dyDescent="0.35">
      <c r="A77" s="29"/>
      <c r="B77" s="185"/>
      <c r="C77" s="186"/>
      <c r="D77" s="128"/>
      <c r="E77" s="128"/>
      <c r="F77" s="69"/>
      <c r="G77" s="112"/>
      <c r="H77" s="116" t="str">
        <f t="shared" si="26"/>
        <v>-</v>
      </c>
      <c r="I77" s="28"/>
      <c r="J77" s="89" t="str">
        <f t="shared" si="6"/>
        <v/>
      </c>
      <c r="M77" s="1">
        <f t="shared" si="27"/>
        <v>0</v>
      </c>
      <c r="N77" s="1">
        <f t="shared" si="28"/>
        <v>0</v>
      </c>
      <c r="O77" s="1">
        <f t="shared" si="29"/>
        <v>0</v>
      </c>
      <c r="P77" s="1">
        <f t="shared" si="30"/>
        <v>0</v>
      </c>
      <c r="Q77" s="1">
        <f t="shared" si="31"/>
        <v>0</v>
      </c>
      <c r="R77" s="2">
        <f t="shared" si="32"/>
        <v>0</v>
      </c>
      <c r="S77" s="105">
        <f t="shared" si="7"/>
        <v>0</v>
      </c>
    </row>
    <row r="78" spans="1:19" ht="15.5" customHeight="1" x14ac:dyDescent="0.35">
      <c r="A78" s="29"/>
      <c r="B78" s="185"/>
      <c r="C78" s="186"/>
      <c r="D78" s="128"/>
      <c r="E78" s="128"/>
      <c r="F78" s="69"/>
      <c r="G78" s="112"/>
      <c r="H78" s="116" t="str">
        <f t="shared" si="26"/>
        <v>-</v>
      </c>
      <c r="I78" s="28"/>
      <c r="J78" s="89" t="str">
        <f t="shared" si="6"/>
        <v/>
      </c>
      <c r="M78" s="1">
        <f t="shared" si="27"/>
        <v>0</v>
      </c>
      <c r="N78" s="1">
        <f t="shared" si="28"/>
        <v>0</v>
      </c>
      <c r="O78" s="1">
        <f t="shared" si="29"/>
        <v>0</v>
      </c>
      <c r="P78" s="1">
        <f t="shared" si="30"/>
        <v>0</v>
      </c>
      <c r="Q78" s="1">
        <f t="shared" si="31"/>
        <v>0</v>
      </c>
      <c r="R78" s="2">
        <f t="shared" si="32"/>
        <v>0</v>
      </c>
      <c r="S78" s="105">
        <f t="shared" si="7"/>
        <v>0</v>
      </c>
    </row>
    <row r="79" spans="1:19" ht="15.5" customHeight="1" x14ac:dyDescent="0.35">
      <c r="A79" s="29"/>
      <c r="B79" s="185"/>
      <c r="C79" s="186"/>
      <c r="D79" s="128"/>
      <c r="E79" s="128"/>
      <c r="F79" s="69"/>
      <c r="G79" s="112"/>
      <c r="H79" s="116" t="str">
        <f t="shared" si="25"/>
        <v>-</v>
      </c>
      <c r="I79" s="28"/>
      <c r="J79" s="89" t="str">
        <f t="shared" ref="J79:J142" si="33">LEFT(B79,20)</f>
        <v/>
      </c>
      <c r="M79" s="1">
        <f t="shared" si="0"/>
        <v>0</v>
      </c>
      <c r="N79" s="1">
        <f t="shared" si="1"/>
        <v>0</v>
      </c>
      <c r="O79" s="1">
        <f t="shared" si="2"/>
        <v>0</v>
      </c>
      <c r="P79" s="1">
        <f t="shared" si="3"/>
        <v>0</v>
      </c>
      <c r="Q79" s="1">
        <f t="shared" si="4"/>
        <v>0</v>
      </c>
      <c r="R79" s="2">
        <f t="shared" si="5"/>
        <v>0</v>
      </c>
      <c r="S79" s="105">
        <f t="shared" ref="S79:S141" si="34">IF(OR(M79&lt;&gt;N79,N79&lt;&gt;O79,O79&lt;&gt;P79),1,0)</f>
        <v>0</v>
      </c>
    </row>
    <row r="80" spans="1:19" ht="15.5" customHeight="1" x14ac:dyDescent="0.35">
      <c r="A80" s="29"/>
      <c r="B80" s="185"/>
      <c r="C80" s="186"/>
      <c r="D80" s="128"/>
      <c r="E80" s="128"/>
      <c r="F80" s="69"/>
      <c r="G80" s="112"/>
      <c r="H80" s="116" t="str">
        <f t="shared" si="25"/>
        <v>-</v>
      </c>
      <c r="I80" s="28"/>
      <c r="J80" s="89" t="str">
        <f t="shared" si="33"/>
        <v/>
      </c>
      <c r="M80" s="1">
        <f t="shared" si="0"/>
        <v>0</v>
      </c>
      <c r="N80" s="1">
        <f t="shared" si="1"/>
        <v>0</v>
      </c>
      <c r="O80" s="1">
        <f t="shared" si="2"/>
        <v>0</v>
      </c>
      <c r="P80" s="1">
        <f t="shared" si="3"/>
        <v>0</v>
      </c>
      <c r="Q80" s="1">
        <f t="shared" si="4"/>
        <v>0</v>
      </c>
      <c r="R80" s="2">
        <f t="shared" si="5"/>
        <v>0</v>
      </c>
      <c r="S80" s="105">
        <f t="shared" si="34"/>
        <v>0</v>
      </c>
    </row>
    <row r="81" spans="1:19" ht="15.5" customHeight="1" x14ac:dyDescent="0.35">
      <c r="A81" s="29"/>
      <c r="B81" s="185"/>
      <c r="C81" s="186"/>
      <c r="D81" s="128"/>
      <c r="E81" s="128"/>
      <c r="F81" s="69"/>
      <c r="G81" s="112"/>
      <c r="H81" s="116" t="str">
        <f t="shared" si="25"/>
        <v>-</v>
      </c>
      <c r="I81" s="28"/>
      <c r="J81" s="89" t="str">
        <f t="shared" si="33"/>
        <v/>
      </c>
      <c r="M81" s="1">
        <f t="shared" si="0"/>
        <v>0</v>
      </c>
      <c r="N81" s="1">
        <f t="shared" si="1"/>
        <v>0</v>
      </c>
      <c r="O81" s="1">
        <f t="shared" si="2"/>
        <v>0</v>
      </c>
      <c r="P81" s="1">
        <f t="shared" si="3"/>
        <v>0</v>
      </c>
      <c r="Q81" s="1">
        <f t="shared" si="4"/>
        <v>0</v>
      </c>
      <c r="R81" s="2">
        <f t="shared" si="5"/>
        <v>0</v>
      </c>
      <c r="S81" s="105">
        <f t="shared" si="34"/>
        <v>0</v>
      </c>
    </row>
    <row r="82" spans="1:19" ht="15.5" customHeight="1" x14ac:dyDescent="0.35">
      <c r="A82" s="29"/>
      <c r="B82" s="185"/>
      <c r="C82" s="186"/>
      <c r="D82" s="128"/>
      <c r="E82" s="128"/>
      <c r="F82" s="69"/>
      <c r="G82" s="112"/>
      <c r="H82" s="116" t="str">
        <f t="shared" si="25"/>
        <v>-</v>
      </c>
      <c r="I82" s="28"/>
      <c r="J82" s="89" t="str">
        <f t="shared" si="33"/>
        <v/>
      </c>
      <c r="M82" s="1">
        <f t="shared" si="0"/>
        <v>0</v>
      </c>
      <c r="N82" s="1">
        <f t="shared" si="1"/>
        <v>0</v>
      </c>
      <c r="O82" s="1">
        <f t="shared" si="2"/>
        <v>0</v>
      </c>
      <c r="P82" s="1">
        <f t="shared" si="3"/>
        <v>0</v>
      </c>
      <c r="Q82" s="1">
        <f t="shared" si="4"/>
        <v>0</v>
      </c>
      <c r="R82" s="2">
        <f t="shared" si="5"/>
        <v>0</v>
      </c>
      <c r="S82" s="105">
        <f t="shared" si="34"/>
        <v>0</v>
      </c>
    </row>
    <row r="83" spans="1:19" ht="15.5" customHeight="1" x14ac:dyDescent="0.35">
      <c r="A83" s="29"/>
      <c r="B83" s="185"/>
      <c r="C83" s="186"/>
      <c r="D83" s="128"/>
      <c r="E83" s="128"/>
      <c r="F83" s="69"/>
      <c r="G83" s="112"/>
      <c r="H83" s="116" t="str">
        <f t="shared" si="25"/>
        <v>-</v>
      </c>
      <c r="I83" s="28"/>
      <c r="J83" s="89" t="str">
        <f t="shared" si="33"/>
        <v/>
      </c>
      <c r="M83" s="1">
        <f t="shared" si="0"/>
        <v>0</v>
      </c>
      <c r="N83" s="1">
        <f t="shared" si="1"/>
        <v>0</v>
      </c>
      <c r="O83" s="1">
        <f t="shared" si="2"/>
        <v>0</v>
      </c>
      <c r="P83" s="1">
        <f t="shared" si="3"/>
        <v>0</v>
      </c>
      <c r="Q83" s="1">
        <f t="shared" si="4"/>
        <v>0</v>
      </c>
      <c r="R83" s="2">
        <f t="shared" si="5"/>
        <v>0</v>
      </c>
      <c r="S83" s="105">
        <f t="shared" si="34"/>
        <v>0</v>
      </c>
    </row>
    <row r="84" spans="1:19" ht="15.5" customHeight="1" x14ac:dyDescent="0.35">
      <c r="A84" s="29"/>
      <c r="B84" s="185"/>
      <c r="C84" s="186"/>
      <c r="D84" s="128"/>
      <c r="E84" s="128"/>
      <c r="F84" s="69"/>
      <c r="G84" s="112"/>
      <c r="H84" s="116" t="str">
        <f t="shared" si="25"/>
        <v>-</v>
      </c>
      <c r="I84" s="28"/>
      <c r="J84" s="89" t="str">
        <f t="shared" si="33"/>
        <v/>
      </c>
      <c r="M84" s="1">
        <f t="shared" ref="M84:M169" si="35">COUNTA(B84)</f>
        <v>0</v>
      </c>
      <c r="N84" s="1">
        <f t="shared" ref="N84:N169" si="36">COUNTA(D84)</f>
        <v>0</v>
      </c>
      <c r="O84" s="1">
        <f t="shared" ref="O84:O169" si="37">IF(F84&gt;0,COUNT(F84),0)</f>
        <v>0</v>
      </c>
      <c r="P84" s="1">
        <f t="shared" ref="P84:P169" si="38">COUNT(G84)</f>
        <v>0</v>
      </c>
      <c r="Q84" s="1">
        <f t="shared" ref="Q84:Q169" si="39">IF(N84+O84+P84&gt;0,1,0)</f>
        <v>0</v>
      </c>
      <c r="R84" s="2">
        <f t="shared" ref="R84:R169" si="40">IF(M84+N84+O84+P84=4,1,0)</f>
        <v>0</v>
      </c>
      <c r="S84" s="105">
        <f t="shared" si="34"/>
        <v>0</v>
      </c>
    </row>
    <row r="85" spans="1:19" ht="15.5" customHeight="1" x14ac:dyDescent="0.35">
      <c r="A85" s="29"/>
      <c r="B85" s="185"/>
      <c r="C85" s="186"/>
      <c r="D85" s="128"/>
      <c r="E85" s="128"/>
      <c r="F85" s="69"/>
      <c r="G85" s="112"/>
      <c r="H85" s="116" t="str">
        <f t="shared" si="25"/>
        <v>-</v>
      </c>
      <c r="I85" s="28"/>
      <c r="J85" s="89" t="str">
        <f t="shared" si="33"/>
        <v/>
      </c>
      <c r="M85" s="1">
        <f t="shared" si="35"/>
        <v>0</v>
      </c>
      <c r="N85" s="1">
        <f t="shared" si="36"/>
        <v>0</v>
      </c>
      <c r="O85" s="1">
        <f t="shared" si="37"/>
        <v>0</v>
      </c>
      <c r="P85" s="1">
        <f t="shared" si="38"/>
        <v>0</v>
      </c>
      <c r="Q85" s="1">
        <f t="shared" si="39"/>
        <v>0</v>
      </c>
      <c r="R85" s="2">
        <f t="shared" si="40"/>
        <v>0</v>
      </c>
      <c r="S85" s="105">
        <f t="shared" si="34"/>
        <v>0</v>
      </c>
    </row>
    <row r="86" spans="1:19" ht="5.5" customHeight="1" thickBot="1" x14ac:dyDescent="0.4">
      <c r="A86" s="29"/>
      <c r="B86" s="140"/>
      <c r="C86" s="141"/>
      <c r="D86" s="162"/>
      <c r="E86" s="162"/>
      <c r="F86" s="70"/>
      <c r="G86" s="53"/>
      <c r="H86" s="96" t="str">
        <f t="shared" ref="H86:H170" si="41">IF(R86=1,G86/F86,"")</f>
        <v/>
      </c>
      <c r="I86" s="28"/>
      <c r="J86" s="89" t="str">
        <f t="shared" si="33"/>
        <v/>
      </c>
    </row>
    <row r="87" spans="1:19" s="79" customFormat="1" ht="38" customHeight="1" thickBot="1" x14ac:dyDescent="0.45">
      <c r="A87" s="98"/>
      <c r="B87" s="187" t="str">
        <f>"Non-Title I "&amp;'Tab 1 - Title I Schools'!C$11&amp;" Schools, "&amp;'Tab 1 - Title I Schools'!N$10&amp;"   -   page 4"</f>
        <v>Non-Title I  Schools, [size?]   -   page 4</v>
      </c>
      <c r="C87" s="187"/>
      <c r="D87" s="187"/>
      <c r="E87" s="187"/>
      <c r="F87" s="187"/>
      <c r="G87" s="187"/>
      <c r="H87" s="187"/>
      <c r="I87" s="109"/>
      <c r="J87" s="89"/>
      <c r="R87" s="51"/>
      <c r="S87" s="105"/>
    </row>
    <row r="88" spans="1:19" ht="43" customHeight="1" thickBot="1" x14ac:dyDescent="0.4">
      <c r="A88" s="29"/>
      <c r="B88" s="142" t="s">
        <v>7</v>
      </c>
      <c r="C88" s="143"/>
      <c r="D88" s="146" t="s">
        <v>0</v>
      </c>
      <c r="E88" s="146"/>
      <c r="F88" s="24" t="str">
        <f>'Tab 1 - Title I Schools'!F$24</f>
        <v>Enrollment</v>
      </c>
      <c r="G88" s="24" t="str">
        <f>"Base Salary Total
"&amp;'Tab 1 - Title I Schools'!N$9</f>
        <v>Base Salary Total
[staff type?]</v>
      </c>
      <c r="H88" s="90" t="s">
        <v>28</v>
      </c>
      <c r="I88" s="28"/>
      <c r="J88" s="89"/>
    </row>
    <row r="89" spans="1:19" ht="15.5" customHeight="1" x14ac:dyDescent="0.35">
      <c r="A89" s="29"/>
      <c r="B89" s="181"/>
      <c r="C89" s="182"/>
      <c r="D89" s="139"/>
      <c r="E89" s="139"/>
      <c r="F89" s="68"/>
      <c r="G89" s="110"/>
      <c r="H89" s="115" t="str">
        <f>IF(R89=1,G89/F89,"-")</f>
        <v>-</v>
      </c>
      <c r="I89" s="28"/>
      <c r="J89" s="89" t="str">
        <f t="shared" si="33"/>
        <v/>
      </c>
      <c r="M89" s="1">
        <f t="shared" si="35"/>
        <v>0</v>
      </c>
      <c r="N89" s="1">
        <f t="shared" si="36"/>
        <v>0</v>
      </c>
      <c r="O89" s="1">
        <f t="shared" si="37"/>
        <v>0</v>
      </c>
      <c r="P89" s="1">
        <f t="shared" si="38"/>
        <v>0</v>
      </c>
      <c r="Q89" s="1">
        <f t="shared" si="39"/>
        <v>0</v>
      </c>
      <c r="R89" s="2">
        <f t="shared" si="40"/>
        <v>0</v>
      </c>
      <c r="S89" s="105">
        <f t="shared" si="34"/>
        <v>0</v>
      </c>
    </row>
    <row r="90" spans="1:19" ht="15.5" customHeight="1" x14ac:dyDescent="0.35">
      <c r="A90" s="29"/>
      <c r="B90" s="185"/>
      <c r="C90" s="186"/>
      <c r="D90" s="128"/>
      <c r="E90" s="128"/>
      <c r="F90" s="69"/>
      <c r="G90" s="112"/>
      <c r="H90" s="116" t="str">
        <f>IF(R90=1,G90/F90,"-")</f>
        <v>-</v>
      </c>
      <c r="I90" s="28"/>
      <c r="J90" s="89" t="str">
        <f t="shared" si="33"/>
        <v/>
      </c>
      <c r="M90" s="1">
        <f t="shared" si="35"/>
        <v>0</v>
      </c>
      <c r="N90" s="1">
        <f t="shared" si="36"/>
        <v>0</v>
      </c>
      <c r="O90" s="1">
        <f t="shared" si="37"/>
        <v>0</v>
      </c>
      <c r="P90" s="1">
        <f t="shared" si="38"/>
        <v>0</v>
      </c>
      <c r="Q90" s="1">
        <f t="shared" si="39"/>
        <v>0</v>
      </c>
      <c r="R90" s="2">
        <f t="shared" si="40"/>
        <v>0</v>
      </c>
      <c r="S90" s="105">
        <f t="shared" si="34"/>
        <v>0</v>
      </c>
    </row>
    <row r="91" spans="1:19" ht="15.5" customHeight="1" x14ac:dyDescent="0.35">
      <c r="A91" s="29"/>
      <c r="B91" s="185"/>
      <c r="C91" s="186"/>
      <c r="D91" s="128"/>
      <c r="E91" s="128"/>
      <c r="F91" s="69"/>
      <c r="G91" s="112"/>
      <c r="H91" s="116" t="str">
        <f t="shared" ref="H91:H113" si="42">IF(R91=1,G91/F91,"-")</f>
        <v>-</v>
      </c>
      <c r="I91" s="28"/>
      <c r="J91" s="89" t="str">
        <f t="shared" si="33"/>
        <v/>
      </c>
      <c r="M91" s="1">
        <f t="shared" si="35"/>
        <v>0</v>
      </c>
      <c r="N91" s="1">
        <f t="shared" si="36"/>
        <v>0</v>
      </c>
      <c r="O91" s="1">
        <f t="shared" si="37"/>
        <v>0</v>
      </c>
      <c r="P91" s="1">
        <f t="shared" si="38"/>
        <v>0</v>
      </c>
      <c r="Q91" s="1">
        <f t="shared" si="39"/>
        <v>0</v>
      </c>
      <c r="R91" s="2">
        <f t="shared" si="40"/>
        <v>0</v>
      </c>
      <c r="S91" s="105">
        <f t="shared" si="34"/>
        <v>0</v>
      </c>
    </row>
    <row r="92" spans="1:19" ht="15.5" customHeight="1" x14ac:dyDescent="0.35">
      <c r="A92" s="29"/>
      <c r="B92" s="185"/>
      <c r="C92" s="186"/>
      <c r="D92" s="128"/>
      <c r="E92" s="128"/>
      <c r="F92" s="69"/>
      <c r="G92" s="112"/>
      <c r="H92" s="116" t="str">
        <f t="shared" si="42"/>
        <v>-</v>
      </c>
      <c r="I92" s="28"/>
      <c r="J92" s="89" t="str">
        <f t="shared" si="33"/>
        <v/>
      </c>
      <c r="M92" s="1">
        <f t="shared" si="35"/>
        <v>0</v>
      </c>
      <c r="N92" s="1">
        <f t="shared" si="36"/>
        <v>0</v>
      </c>
      <c r="O92" s="1">
        <f t="shared" si="37"/>
        <v>0</v>
      </c>
      <c r="P92" s="1">
        <f t="shared" si="38"/>
        <v>0</v>
      </c>
      <c r="Q92" s="1">
        <f t="shared" si="39"/>
        <v>0</v>
      </c>
      <c r="R92" s="2">
        <f t="shared" si="40"/>
        <v>0</v>
      </c>
      <c r="S92" s="105">
        <f t="shared" si="34"/>
        <v>0</v>
      </c>
    </row>
    <row r="93" spans="1:19" ht="15.5" customHeight="1" x14ac:dyDescent="0.35">
      <c r="A93" s="29"/>
      <c r="B93" s="185"/>
      <c r="C93" s="186"/>
      <c r="D93" s="128"/>
      <c r="E93" s="128"/>
      <c r="F93" s="69"/>
      <c r="G93" s="112"/>
      <c r="H93" s="116" t="str">
        <f t="shared" si="42"/>
        <v>-</v>
      </c>
      <c r="I93" s="28"/>
      <c r="J93" s="89" t="str">
        <f t="shared" si="33"/>
        <v/>
      </c>
      <c r="M93" s="1">
        <f t="shared" si="35"/>
        <v>0</v>
      </c>
      <c r="N93" s="1">
        <f t="shared" si="36"/>
        <v>0</v>
      </c>
      <c r="O93" s="1">
        <f t="shared" si="37"/>
        <v>0</v>
      </c>
      <c r="P93" s="1">
        <f t="shared" si="38"/>
        <v>0</v>
      </c>
      <c r="Q93" s="1">
        <f t="shared" si="39"/>
        <v>0</v>
      </c>
      <c r="R93" s="2">
        <f t="shared" si="40"/>
        <v>0</v>
      </c>
      <c r="S93" s="105">
        <f t="shared" si="34"/>
        <v>0</v>
      </c>
    </row>
    <row r="94" spans="1:19" ht="15.5" customHeight="1" x14ac:dyDescent="0.35">
      <c r="A94" s="29"/>
      <c r="B94" s="185"/>
      <c r="C94" s="186"/>
      <c r="D94" s="128"/>
      <c r="E94" s="128"/>
      <c r="F94" s="69"/>
      <c r="G94" s="112"/>
      <c r="H94" s="116" t="str">
        <f t="shared" si="42"/>
        <v>-</v>
      </c>
      <c r="I94" s="28"/>
      <c r="J94" s="89" t="str">
        <f t="shared" si="33"/>
        <v/>
      </c>
      <c r="M94" s="1">
        <f t="shared" si="35"/>
        <v>0</v>
      </c>
      <c r="N94" s="1">
        <f t="shared" si="36"/>
        <v>0</v>
      </c>
      <c r="O94" s="1">
        <f t="shared" si="37"/>
        <v>0</v>
      </c>
      <c r="P94" s="1">
        <f t="shared" si="38"/>
        <v>0</v>
      </c>
      <c r="Q94" s="1">
        <f t="shared" si="39"/>
        <v>0</v>
      </c>
      <c r="R94" s="2">
        <f t="shared" si="40"/>
        <v>0</v>
      </c>
      <c r="S94" s="105">
        <f t="shared" si="34"/>
        <v>0</v>
      </c>
    </row>
    <row r="95" spans="1:19" ht="15.5" customHeight="1" x14ac:dyDescent="0.35">
      <c r="A95" s="29"/>
      <c r="B95" s="185"/>
      <c r="C95" s="186"/>
      <c r="D95" s="128"/>
      <c r="E95" s="128"/>
      <c r="F95" s="69"/>
      <c r="G95" s="112"/>
      <c r="H95" s="116" t="str">
        <f t="shared" si="42"/>
        <v>-</v>
      </c>
      <c r="I95" s="28"/>
      <c r="J95" s="89" t="str">
        <f t="shared" si="33"/>
        <v/>
      </c>
      <c r="M95" s="1">
        <f t="shared" si="35"/>
        <v>0</v>
      </c>
      <c r="N95" s="1">
        <f t="shared" si="36"/>
        <v>0</v>
      </c>
      <c r="O95" s="1">
        <f t="shared" si="37"/>
        <v>0</v>
      </c>
      <c r="P95" s="1">
        <f t="shared" si="38"/>
        <v>0</v>
      </c>
      <c r="Q95" s="1">
        <f t="shared" si="39"/>
        <v>0</v>
      </c>
      <c r="R95" s="2">
        <f t="shared" si="40"/>
        <v>0</v>
      </c>
      <c r="S95" s="105">
        <f t="shared" si="34"/>
        <v>0</v>
      </c>
    </row>
    <row r="96" spans="1:19" ht="15.5" customHeight="1" x14ac:dyDescent="0.35">
      <c r="A96" s="29"/>
      <c r="B96" s="185"/>
      <c r="C96" s="186"/>
      <c r="D96" s="128"/>
      <c r="E96" s="128"/>
      <c r="F96" s="69"/>
      <c r="G96" s="112"/>
      <c r="H96" s="116" t="str">
        <f t="shared" si="42"/>
        <v>-</v>
      </c>
      <c r="I96" s="28"/>
      <c r="J96" s="89" t="str">
        <f t="shared" si="33"/>
        <v/>
      </c>
      <c r="M96" s="1">
        <f t="shared" si="35"/>
        <v>0</v>
      </c>
      <c r="N96" s="1">
        <f t="shared" si="36"/>
        <v>0</v>
      </c>
      <c r="O96" s="1">
        <f t="shared" si="37"/>
        <v>0</v>
      </c>
      <c r="P96" s="1">
        <f t="shared" si="38"/>
        <v>0</v>
      </c>
      <c r="Q96" s="1">
        <f t="shared" si="39"/>
        <v>0</v>
      </c>
      <c r="R96" s="2">
        <f t="shared" si="40"/>
        <v>0</v>
      </c>
      <c r="S96" s="105">
        <f t="shared" si="34"/>
        <v>0</v>
      </c>
    </row>
    <row r="97" spans="1:19" ht="15.5" customHeight="1" x14ac:dyDescent="0.35">
      <c r="A97" s="29"/>
      <c r="B97" s="185"/>
      <c r="C97" s="186"/>
      <c r="D97" s="128"/>
      <c r="E97" s="128"/>
      <c r="F97" s="69"/>
      <c r="G97" s="112"/>
      <c r="H97" s="116" t="str">
        <f t="shared" si="42"/>
        <v>-</v>
      </c>
      <c r="I97" s="28"/>
      <c r="J97" s="89" t="str">
        <f t="shared" si="33"/>
        <v/>
      </c>
      <c r="M97" s="1">
        <f t="shared" si="35"/>
        <v>0</v>
      </c>
      <c r="N97" s="1">
        <f t="shared" si="36"/>
        <v>0</v>
      </c>
      <c r="O97" s="1">
        <f t="shared" si="37"/>
        <v>0</v>
      </c>
      <c r="P97" s="1">
        <f t="shared" si="38"/>
        <v>0</v>
      </c>
      <c r="Q97" s="1">
        <f t="shared" si="39"/>
        <v>0</v>
      </c>
      <c r="R97" s="2">
        <f t="shared" si="40"/>
        <v>0</v>
      </c>
      <c r="S97" s="105">
        <f t="shared" si="34"/>
        <v>0</v>
      </c>
    </row>
    <row r="98" spans="1:19" ht="15.5" customHeight="1" x14ac:dyDescent="0.35">
      <c r="A98" s="29"/>
      <c r="B98" s="185"/>
      <c r="C98" s="186"/>
      <c r="D98" s="128"/>
      <c r="E98" s="128"/>
      <c r="F98" s="69"/>
      <c r="G98" s="112"/>
      <c r="H98" s="116" t="str">
        <f t="shared" si="42"/>
        <v>-</v>
      </c>
      <c r="I98" s="28"/>
      <c r="J98" s="89" t="str">
        <f t="shared" si="33"/>
        <v/>
      </c>
      <c r="M98" s="1">
        <f t="shared" si="35"/>
        <v>0</v>
      </c>
      <c r="N98" s="1">
        <f t="shared" si="36"/>
        <v>0</v>
      </c>
      <c r="O98" s="1">
        <f t="shared" si="37"/>
        <v>0</v>
      </c>
      <c r="P98" s="1">
        <f t="shared" si="38"/>
        <v>0</v>
      </c>
      <c r="Q98" s="1">
        <f t="shared" si="39"/>
        <v>0</v>
      </c>
      <c r="R98" s="2">
        <f t="shared" si="40"/>
        <v>0</v>
      </c>
      <c r="S98" s="105">
        <f t="shared" si="34"/>
        <v>0</v>
      </c>
    </row>
    <row r="99" spans="1:19" ht="15.5" customHeight="1" x14ac:dyDescent="0.35">
      <c r="A99" s="29"/>
      <c r="B99" s="185"/>
      <c r="C99" s="186"/>
      <c r="D99" s="128"/>
      <c r="E99" s="128"/>
      <c r="F99" s="69"/>
      <c r="G99" s="112"/>
      <c r="H99" s="116" t="str">
        <f t="shared" si="42"/>
        <v>-</v>
      </c>
      <c r="I99" s="28"/>
      <c r="J99" s="89" t="str">
        <f t="shared" si="33"/>
        <v/>
      </c>
      <c r="M99" s="1">
        <f t="shared" si="35"/>
        <v>0</v>
      </c>
      <c r="N99" s="1">
        <f t="shared" si="36"/>
        <v>0</v>
      </c>
      <c r="O99" s="1">
        <f t="shared" si="37"/>
        <v>0</v>
      </c>
      <c r="P99" s="1">
        <f t="shared" si="38"/>
        <v>0</v>
      </c>
      <c r="Q99" s="1">
        <f t="shared" si="39"/>
        <v>0</v>
      </c>
      <c r="R99" s="2">
        <f t="shared" si="40"/>
        <v>0</v>
      </c>
      <c r="S99" s="105">
        <f t="shared" si="34"/>
        <v>0</v>
      </c>
    </row>
    <row r="100" spans="1:19" ht="15.5" customHeight="1" x14ac:dyDescent="0.35">
      <c r="A100" s="29"/>
      <c r="B100" s="185"/>
      <c r="C100" s="186"/>
      <c r="D100" s="128"/>
      <c r="E100" s="128"/>
      <c r="F100" s="69"/>
      <c r="G100" s="112"/>
      <c r="H100" s="116" t="str">
        <f t="shared" si="42"/>
        <v>-</v>
      </c>
      <c r="I100" s="28"/>
      <c r="J100" s="89" t="str">
        <f t="shared" si="33"/>
        <v/>
      </c>
      <c r="M100" s="1">
        <f t="shared" si="35"/>
        <v>0</v>
      </c>
      <c r="N100" s="1">
        <f t="shared" si="36"/>
        <v>0</v>
      </c>
      <c r="O100" s="1">
        <f t="shared" si="37"/>
        <v>0</v>
      </c>
      <c r="P100" s="1">
        <f t="shared" si="38"/>
        <v>0</v>
      </c>
      <c r="Q100" s="1">
        <f t="shared" si="39"/>
        <v>0</v>
      </c>
      <c r="R100" s="2">
        <f t="shared" si="40"/>
        <v>0</v>
      </c>
      <c r="S100" s="105">
        <f t="shared" si="34"/>
        <v>0</v>
      </c>
    </row>
    <row r="101" spans="1:19" ht="15.5" customHeight="1" x14ac:dyDescent="0.35">
      <c r="A101" s="29"/>
      <c r="B101" s="185"/>
      <c r="C101" s="186"/>
      <c r="D101" s="128"/>
      <c r="E101" s="128"/>
      <c r="F101" s="69"/>
      <c r="G101" s="112"/>
      <c r="H101" s="116" t="str">
        <f t="shared" si="42"/>
        <v>-</v>
      </c>
      <c r="I101" s="28"/>
      <c r="J101" s="89" t="str">
        <f t="shared" si="33"/>
        <v/>
      </c>
      <c r="M101" s="1">
        <f t="shared" si="35"/>
        <v>0</v>
      </c>
      <c r="N101" s="1">
        <f t="shared" si="36"/>
        <v>0</v>
      </c>
      <c r="O101" s="1">
        <f t="shared" si="37"/>
        <v>0</v>
      </c>
      <c r="P101" s="1">
        <f t="shared" si="38"/>
        <v>0</v>
      </c>
      <c r="Q101" s="1">
        <f t="shared" si="39"/>
        <v>0</v>
      </c>
      <c r="R101" s="2">
        <f t="shared" si="40"/>
        <v>0</v>
      </c>
      <c r="S101" s="105">
        <f t="shared" si="34"/>
        <v>0</v>
      </c>
    </row>
    <row r="102" spans="1:19" ht="15.5" customHeight="1" x14ac:dyDescent="0.35">
      <c r="A102" s="29"/>
      <c r="B102" s="185"/>
      <c r="C102" s="186"/>
      <c r="D102" s="128"/>
      <c r="E102" s="128"/>
      <c r="F102" s="69"/>
      <c r="G102" s="112"/>
      <c r="H102" s="116" t="str">
        <f t="shared" ref="H102:H106" si="43">IF(R102=1,G102/F102,"-")</f>
        <v>-</v>
      </c>
      <c r="I102" s="28"/>
      <c r="J102" s="89" t="str">
        <f t="shared" si="33"/>
        <v/>
      </c>
      <c r="M102" s="1">
        <f t="shared" ref="M102:M106" si="44">COUNTA(B102)</f>
        <v>0</v>
      </c>
      <c r="N102" s="1">
        <f t="shared" ref="N102:N106" si="45">COUNTA(D102)</f>
        <v>0</v>
      </c>
      <c r="O102" s="1">
        <f t="shared" ref="O102:O106" si="46">IF(F102&gt;0,COUNT(F102),0)</f>
        <v>0</v>
      </c>
      <c r="P102" s="1">
        <f t="shared" ref="P102:P106" si="47">COUNT(G102)</f>
        <v>0</v>
      </c>
      <c r="Q102" s="1">
        <f t="shared" ref="Q102:Q106" si="48">IF(N102+O102+P102&gt;0,1,0)</f>
        <v>0</v>
      </c>
      <c r="R102" s="2">
        <f t="shared" ref="R102:R106" si="49">IF(M102+N102+O102+P102=4,1,0)</f>
        <v>0</v>
      </c>
      <c r="S102" s="105">
        <f t="shared" si="34"/>
        <v>0</v>
      </c>
    </row>
    <row r="103" spans="1:19" ht="15.5" customHeight="1" x14ac:dyDescent="0.35">
      <c r="A103" s="29"/>
      <c r="B103" s="185"/>
      <c r="C103" s="186"/>
      <c r="D103" s="128"/>
      <c r="E103" s="128"/>
      <c r="F103" s="69"/>
      <c r="G103" s="112"/>
      <c r="H103" s="116" t="str">
        <f t="shared" si="43"/>
        <v>-</v>
      </c>
      <c r="I103" s="28"/>
      <c r="J103" s="89" t="str">
        <f t="shared" si="33"/>
        <v/>
      </c>
      <c r="M103" s="1">
        <f t="shared" si="44"/>
        <v>0</v>
      </c>
      <c r="N103" s="1">
        <f t="shared" si="45"/>
        <v>0</v>
      </c>
      <c r="O103" s="1">
        <f t="shared" si="46"/>
        <v>0</v>
      </c>
      <c r="P103" s="1">
        <f t="shared" si="47"/>
        <v>0</v>
      </c>
      <c r="Q103" s="1">
        <f t="shared" si="48"/>
        <v>0</v>
      </c>
      <c r="R103" s="2">
        <f t="shared" si="49"/>
        <v>0</v>
      </c>
      <c r="S103" s="105">
        <f t="shared" si="34"/>
        <v>0</v>
      </c>
    </row>
    <row r="104" spans="1:19" ht="15.5" customHeight="1" x14ac:dyDescent="0.35">
      <c r="A104" s="29"/>
      <c r="B104" s="185"/>
      <c r="C104" s="186"/>
      <c r="D104" s="128"/>
      <c r="E104" s="128"/>
      <c r="F104" s="69"/>
      <c r="G104" s="112"/>
      <c r="H104" s="116" t="str">
        <f t="shared" si="43"/>
        <v>-</v>
      </c>
      <c r="I104" s="28"/>
      <c r="J104" s="89" t="str">
        <f t="shared" si="33"/>
        <v/>
      </c>
      <c r="M104" s="1">
        <f t="shared" si="44"/>
        <v>0</v>
      </c>
      <c r="N104" s="1">
        <f t="shared" si="45"/>
        <v>0</v>
      </c>
      <c r="O104" s="1">
        <f t="shared" si="46"/>
        <v>0</v>
      </c>
      <c r="P104" s="1">
        <f t="shared" si="47"/>
        <v>0</v>
      </c>
      <c r="Q104" s="1">
        <f t="shared" si="48"/>
        <v>0</v>
      </c>
      <c r="R104" s="2">
        <f t="shared" si="49"/>
        <v>0</v>
      </c>
      <c r="S104" s="105">
        <f t="shared" si="34"/>
        <v>0</v>
      </c>
    </row>
    <row r="105" spans="1:19" ht="15.5" customHeight="1" x14ac:dyDescent="0.35">
      <c r="A105" s="29"/>
      <c r="B105" s="185"/>
      <c r="C105" s="186"/>
      <c r="D105" s="128"/>
      <c r="E105" s="128"/>
      <c r="F105" s="69"/>
      <c r="G105" s="112"/>
      <c r="H105" s="116" t="str">
        <f t="shared" si="43"/>
        <v>-</v>
      </c>
      <c r="I105" s="28"/>
      <c r="J105" s="89" t="str">
        <f t="shared" si="33"/>
        <v/>
      </c>
      <c r="M105" s="1">
        <f t="shared" si="44"/>
        <v>0</v>
      </c>
      <c r="N105" s="1">
        <f t="shared" si="45"/>
        <v>0</v>
      </c>
      <c r="O105" s="1">
        <f t="shared" si="46"/>
        <v>0</v>
      </c>
      <c r="P105" s="1">
        <f t="shared" si="47"/>
        <v>0</v>
      </c>
      <c r="Q105" s="1">
        <f t="shared" si="48"/>
        <v>0</v>
      </c>
      <c r="R105" s="2">
        <f t="shared" si="49"/>
        <v>0</v>
      </c>
      <c r="S105" s="105">
        <f t="shared" si="34"/>
        <v>0</v>
      </c>
    </row>
    <row r="106" spans="1:19" ht="15.5" customHeight="1" x14ac:dyDescent="0.35">
      <c r="A106" s="29"/>
      <c r="B106" s="185"/>
      <c r="C106" s="186"/>
      <c r="D106" s="128"/>
      <c r="E106" s="128"/>
      <c r="F106" s="69"/>
      <c r="G106" s="112"/>
      <c r="H106" s="116" t="str">
        <f t="shared" si="43"/>
        <v>-</v>
      </c>
      <c r="I106" s="28"/>
      <c r="J106" s="89" t="str">
        <f t="shared" si="33"/>
        <v/>
      </c>
      <c r="M106" s="1">
        <f t="shared" si="44"/>
        <v>0</v>
      </c>
      <c r="N106" s="1">
        <f t="shared" si="45"/>
        <v>0</v>
      </c>
      <c r="O106" s="1">
        <f t="shared" si="46"/>
        <v>0</v>
      </c>
      <c r="P106" s="1">
        <f t="shared" si="47"/>
        <v>0</v>
      </c>
      <c r="Q106" s="1">
        <f t="shared" si="48"/>
        <v>0</v>
      </c>
      <c r="R106" s="2">
        <f t="shared" si="49"/>
        <v>0</v>
      </c>
      <c r="S106" s="105">
        <f t="shared" si="34"/>
        <v>0</v>
      </c>
    </row>
    <row r="107" spans="1:19" ht="15.5" customHeight="1" x14ac:dyDescent="0.35">
      <c r="A107" s="29"/>
      <c r="B107" s="185"/>
      <c r="C107" s="186"/>
      <c r="D107" s="128"/>
      <c r="E107" s="128"/>
      <c r="F107" s="69"/>
      <c r="G107" s="112"/>
      <c r="H107" s="116" t="str">
        <f t="shared" si="42"/>
        <v>-</v>
      </c>
      <c r="I107" s="28"/>
      <c r="J107" s="89" t="str">
        <f t="shared" si="33"/>
        <v/>
      </c>
      <c r="M107" s="1">
        <f t="shared" si="35"/>
        <v>0</v>
      </c>
      <c r="N107" s="1">
        <f t="shared" si="36"/>
        <v>0</v>
      </c>
      <c r="O107" s="1">
        <f t="shared" si="37"/>
        <v>0</v>
      </c>
      <c r="P107" s="1">
        <f t="shared" si="38"/>
        <v>0</v>
      </c>
      <c r="Q107" s="1">
        <f t="shared" si="39"/>
        <v>0</v>
      </c>
      <c r="R107" s="2">
        <f t="shared" si="40"/>
        <v>0</v>
      </c>
      <c r="S107" s="105">
        <f t="shared" si="34"/>
        <v>0</v>
      </c>
    </row>
    <row r="108" spans="1:19" ht="15.5" customHeight="1" x14ac:dyDescent="0.35">
      <c r="A108" s="29"/>
      <c r="B108" s="185"/>
      <c r="C108" s="186"/>
      <c r="D108" s="128"/>
      <c r="E108" s="128"/>
      <c r="F108" s="69"/>
      <c r="G108" s="112"/>
      <c r="H108" s="116" t="str">
        <f t="shared" si="42"/>
        <v>-</v>
      </c>
      <c r="I108" s="28"/>
      <c r="J108" s="89" t="str">
        <f t="shared" si="33"/>
        <v/>
      </c>
      <c r="M108" s="1">
        <f t="shared" si="35"/>
        <v>0</v>
      </c>
      <c r="N108" s="1">
        <f t="shared" si="36"/>
        <v>0</v>
      </c>
      <c r="O108" s="1">
        <f t="shared" si="37"/>
        <v>0</v>
      </c>
      <c r="P108" s="1">
        <f t="shared" si="38"/>
        <v>0</v>
      </c>
      <c r="Q108" s="1">
        <f t="shared" si="39"/>
        <v>0</v>
      </c>
      <c r="R108" s="2">
        <f t="shared" si="40"/>
        <v>0</v>
      </c>
      <c r="S108" s="105">
        <f t="shared" si="34"/>
        <v>0</v>
      </c>
    </row>
    <row r="109" spans="1:19" ht="15.5" customHeight="1" x14ac:dyDescent="0.35">
      <c r="A109" s="29"/>
      <c r="B109" s="185"/>
      <c r="C109" s="186"/>
      <c r="D109" s="128"/>
      <c r="E109" s="128"/>
      <c r="F109" s="69"/>
      <c r="G109" s="112"/>
      <c r="H109" s="116" t="str">
        <f t="shared" si="42"/>
        <v>-</v>
      </c>
      <c r="I109" s="28"/>
      <c r="J109" s="89" t="str">
        <f t="shared" si="33"/>
        <v/>
      </c>
      <c r="M109" s="1">
        <f t="shared" si="35"/>
        <v>0</v>
      </c>
      <c r="N109" s="1">
        <f t="shared" si="36"/>
        <v>0</v>
      </c>
      <c r="O109" s="1">
        <f t="shared" si="37"/>
        <v>0</v>
      </c>
      <c r="P109" s="1">
        <f t="shared" si="38"/>
        <v>0</v>
      </c>
      <c r="Q109" s="1">
        <f t="shared" si="39"/>
        <v>0</v>
      </c>
      <c r="R109" s="2">
        <f t="shared" si="40"/>
        <v>0</v>
      </c>
      <c r="S109" s="105">
        <f t="shared" si="34"/>
        <v>0</v>
      </c>
    </row>
    <row r="110" spans="1:19" ht="15.5" customHeight="1" x14ac:dyDescent="0.35">
      <c r="A110" s="29"/>
      <c r="B110" s="185"/>
      <c r="C110" s="186"/>
      <c r="D110" s="128"/>
      <c r="E110" s="128"/>
      <c r="F110" s="69"/>
      <c r="G110" s="112"/>
      <c r="H110" s="116" t="str">
        <f t="shared" si="42"/>
        <v>-</v>
      </c>
      <c r="I110" s="28"/>
      <c r="J110" s="89" t="str">
        <f t="shared" si="33"/>
        <v/>
      </c>
      <c r="M110" s="1">
        <f t="shared" si="35"/>
        <v>0</v>
      </c>
      <c r="N110" s="1">
        <f t="shared" si="36"/>
        <v>0</v>
      </c>
      <c r="O110" s="1">
        <f t="shared" si="37"/>
        <v>0</v>
      </c>
      <c r="P110" s="1">
        <f t="shared" si="38"/>
        <v>0</v>
      </c>
      <c r="Q110" s="1">
        <f t="shared" si="39"/>
        <v>0</v>
      </c>
      <c r="R110" s="2">
        <f t="shared" si="40"/>
        <v>0</v>
      </c>
      <c r="S110" s="105">
        <f t="shared" si="34"/>
        <v>0</v>
      </c>
    </row>
    <row r="111" spans="1:19" ht="15.5" customHeight="1" x14ac:dyDescent="0.35">
      <c r="A111" s="29"/>
      <c r="B111" s="185"/>
      <c r="C111" s="186"/>
      <c r="D111" s="128"/>
      <c r="E111" s="128"/>
      <c r="F111" s="69"/>
      <c r="G111" s="112"/>
      <c r="H111" s="116" t="str">
        <f t="shared" si="42"/>
        <v>-</v>
      </c>
      <c r="I111" s="28"/>
      <c r="J111" s="89" t="str">
        <f t="shared" si="33"/>
        <v/>
      </c>
      <c r="M111" s="1">
        <f t="shared" si="35"/>
        <v>0</v>
      </c>
      <c r="N111" s="1">
        <f t="shared" si="36"/>
        <v>0</v>
      </c>
      <c r="O111" s="1">
        <f t="shared" si="37"/>
        <v>0</v>
      </c>
      <c r="P111" s="1">
        <f t="shared" si="38"/>
        <v>0</v>
      </c>
      <c r="Q111" s="1">
        <f t="shared" si="39"/>
        <v>0</v>
      </c>
      <c r="R111" s="2">
        <f t="shared" si="40"/>
        <v>0</v>
      </c>
      <c r="S111" s="105">
        <f t="shared" si="34"/>
        <v>0</v>
      </c>
    </row>
    <row r="112" spans="1:19" ht="15.5" customHeight="1" x14ac:dyDescent="0.35">
      <c r="A112" s="29"/>
      <c r="B112" s="185"/>
      <c r="C112" s="186"/>
      <c r="D112" s="128"/>
      <c r="E112" s="128"/>
      <c r="F112" s="69"/>
      <c r="G112" s="112"/>
      <c r="H112" s="116" t="str">
        <f t="shared" si="42"/>
        <v>-</v>
      </c>
      <c r="I112" s="28"/>
      <c r="J112" s="89" t="str">
        <f t="shared" si="33"/>
        <v/>
      </c>
      <c r="M112" s="1">
        <f t="shared" si="35"/>
        <v>0</v>
      </c>
      <c r="N112" s="1">
        <f t="shared" si="36"/>
        <v>0</v>
      </c>
      <c r="O112" s="1">
        <f t="shared" si="37"/>
        <v>0</v>
      </c>
      <c r="P112" s="1">
        <f t="shared" si="38"/>
        <v>0</v>
      </c>
      <c r="Q112" s="1">
        <f t="shared" si="39"/>
        <v>0</v>
      </c>
      <c r="R112" s="2">
        <f t="shared" si="40"/>
        <v>0</v>
      </c>
      <c r="S112" s="105">
        <f t="shared" si="34"/>
        <v>0</v>
      </c>
    </row>
    <row r="113" spans="1:19" ht="15.5" customHeight="1" x14ac:dyDescent="0.35">
      <c r="A113" s="29"/>
      <c r="B113" s="185"/>
      <c r="C113" s="186"/>
      <c r="D113" s="128"/>
      <c r="E113" s="128"/>
      <c r="F113" s="69"/>
      <c r="G113" s="112"/>
      <c r="H113" s="116" t="str">
        <f t="shared" si="42"/>
        <v>-</v>
      </c>
      <c r="I113" s="28"/>
      <c r="J113" s="89" t="str">
        <f t="shared" si="33"/>
        <v/>
      </c>
      <c r="M113" s="1">
        <f t="shared" si="35"/>
        <v>0</v>
      </c>
      <c r="N113" s="1">
        <f t="shared" si="36"/>
        <v>0</v>
      </c>
      <c r="O113" s="1">
        <f t="shared" si="37"/>
        <v>0</v>
      </c>
      <c r="P113" s="1">
        <f t="shared" si="38"/>
        <v>0</v>
      </c>
      <c r="Q113" s="1">
        <f t="shared" si="39"/>
        <v>0</v>
      </c>
      <c r="R113" s="2">
        <f t="shared" si="40"/>
        <v>0</v>
      </c>
      <c r="S113" s="105">
        <f t="shared" si="34"/>
        <v>0</v>
      </c>
    </row>
    <row r="114" spans="1:19" ht="5.5" customHeight="1" thickBot="1" x14ac:dyDescent="0.4">
      <c r="A114" s="29"/>
      <c r="B114" s="140"/>
      <c r="C114" s="141"/>
      <c r="D114" s="162"/>
      <c r="E114" s="162"/>
      <c r="F114" s="70"/>
      <c r="G114" s="53"/>
      <c r="H114" s="96"/>
      <c r="I114" s="28"/>
      <c r="J114" s="89" t="str">
        <f t="shared" si="33"/>
        <v/>
      </c>
    </row>
    <row r="115" spans="1:19" s="79" customFormat="1" ht="38" customHeight="1" thickBot="1" x14ac:dyDescent="0.45">
      <c r="A115" s="98"/>
      <c r="B115" s="187" t="str">
        <f>"Non-Title I "&amp;'Tab 1 - Title I Schools'!C$11&amp;" Schools, "&amp;'Tab 1 - Title I Schools'!N$10&amp;"   -   page 5"</f>
        <v>Non-Title I  Schools, [size?]   -   page 5</v>
      </c>
      <c r="C115" s="187"/>
      <c r="D115" s="187"/>
      <c r="E115" s="187"/>
      <c r="F115" s="187"/>
      <c r="G115" s="187"/>
      <c r="H115" s="187"/>
      <c r="I115" s="109"/>
      <c r="J115" s="89"/>
      <c r="R115" s="51"/>
      <c r="S115" s="105"/>
    </row>
    <row r="116" spans="1:19" ht="43" customHeight="1" thickBot="1" x14ac:dyDescent="0.4">
      <c r="A116" s="29"/>
      <c r="B116" s="142" t="s">
        <v>7</v>
      </c>
      <c r="C116" s="143"/>
      <c r="D116" s="146" t="s">
        <v>0</v>
      </c>
      <c r="E116" s="146"/>
      <c r="F116" s="24" t="str">
        <f>'Tab 1 - Title I Schools'!F$24</f>
        <v>Enrollment</v>
      </c>
      <c r="G116" s="24" t="str">
        <f>"Base Salary Total
"&amp;'Tab 1 - Title I Schools'!N$9</f>
        <v>Base Salary Total
[staff type?]</v>
      </c>
      <c r="H116" s="90" t="s">
        <v>28</v>
      </c>
      <c r="I116" s="28"/>
      <c r="J116" s="89"/>
    </row>
    <row r="117" spans="1:19" ht="15.5" customHeight="1" x14ac:dyDescent="0.35">
      <c r="A117" s="29"/>
      <c r="B117" s="181"/>
      <c r="C117" s="182"/>
      <c r="D117" s="139"/>
      <c r="E117" s="139"/>
      <c r="F117" s="68"/>
      <c r="G117" s="110"/>
      <c r="H117" s="115" t="str">
        <f>IF(R117=1,G117/F117,"-")</f>
        <v>-</v>
      </c>
      <c r="I117" s="28"/>
      <c r="J117" s="89" t="str">
        <f t="shared" si="33"/>
        <v/>
      </c>
      <c r="M117" s="1">
        <f t="shared" ref="M117:M141" si="50">COUNTA(B117)</f>
        <v>0</v>
      </c>
      <c r="N117" s="1">
        <f t="shared" ref="N117:N145" si="51">COUNTA(D117)</f>
        <v>0</v>
      </c>
      <c r="O117" s="1">
        <f t="shared" ref="O117:O145" si="52">IF(F117&gt;0,COUNT(F117),0)</f>
        <v>0</v>
      </c>
      <c r="P117" s="1">
        <f t="shared" ref="P117:P145" si="53">COUNT(G117)</f>
        <v>0</v>
      </c>
      <c r="Q117" s="1">
        <f t="shared" ref="Q117:Q145" si="54">IF(N117+O117+P117&gt;0,1,0)</f>
        <v>0</v>
      </c>
      <c r="R117" s="2">
        <f t="shared" ref="R117:R145" si="55">IF(M117+N117+O117+P117=4,1,0)</f>
        <v>0</v>
      </c>
      <c r="S117" s="105">
        <f t="shared" si="34"/>
        <v>0</v>
      </c>
    </row>
    <row r="118" spans="1:19" ht="15.5" customHeight="1" x14ac:dyDescent="0.35">
      <c r="A118" s="29"/>
      <c r="B118" s="185"/>
      <c r="C118" s="186"/>
      <c r="D118" s="128"/>
      <c r="E118" s="128"/>
      <c r="F118" s="69"/>
      <c r="G118" s="112"/>
      <c r="H118" s="116" t="str">
        <f>IF(R118=1,G118/F118,"-")</f>
        <v>-</v>
      </c>
      <c r="I118" s="28"/>
      <c r="J118" s="89" t="str">
        <f t="shared" si="33"/>
        <v/>
      </c>
      <c r="M118" s="1">
        <f t="shared" si="50"/>
        <v>0</v>
      </c>
      <c r="N118" s="1">
        <f t="shared" si="51"/>
        <v>0</v>
      </c>
      <c r="O118" s="1">
        <f t="shared" si="52"/>
        <v>0</v>
      </c>
      <c r="P118" s="1">
        <f t="shared" si="53"/>
        <v>0</v>
      </c>
      <c r="Q118" s="1">
        <f t="shared" si="54"/>
        <v>0</v>
      </c>
      <c r="R118" s="2">
        <f t="shared" si="55"/>
        <v>0</v>
      </c>
      <c r="S118" s="105">
        <f t="shared" si="34"/>
        <v>0</v>
      </c>
    </row>
    <row r="119" spans="1:19" ht="15.5" customHeight="1" x14ac:dyDescent="0.35">
      <c r="A119" s="29"/>
      <c r="B119" s="135"/>
      <c r="C119" s="136"/>
      <c r="D119" s="128"/>
      <c r="E119" s="128"/>
      <c r="F119" s="69"/>
      <c r="G119" s="112"/>
      <c r="H119" s="116" t="str">
        <f t="shared" ref="H119:H141" si="56">IF(R119=1,G119/F119,"-")</f>
        <v>-</v>
      </c>
      <c r="I119" s="28"/>
      <c r="J119" s="89" t="str">
        <f t="shared" si="33"/>
        <v/>
      </c>
      <c r="M119" s="1">
        <f t="shared" si="50"/>
        <v>0</v>
      </c>
      <c r="N119" s="1">
        <f t="shared" si="51"/>
        <v>0</v>
      </c>
      <c r="O119" s="1">
        <f t="shared" si="52"/>
        <v>0</v>
      </c>
      <c r="P119" s="1">
        <f t="shared" si="53"/>
        <v>0</v>
      </c>
      <c r="Q119" s="1">
        <f t="shared" si="54"/>
        <v>0</v>
      </c>
      <c r="R119" s="2">
        <f t="shared" si="55"/>
        <v>0</v>
      </c>
      <c r="S119" s="105">
        <f t="shared" si="34"/>
        <v>0</v>
      </c>
    </row>
    <row r="120" spans="1:19" ht="15.5" customHeight="1" x14ac:dyDescent="0.35">
      <c r="A120" s="29"/>
      <c r="B120" s="135"/>
      <c r="C120" s="136"/>
      <c r="D120" s="128"/>
      <c r="E120" s="128"/>
      <c r="F120" s="69"/>
      <c r="G120" s="112"/>
      <c r="H120" s="116" t="str">
        <f t="shared" si="56"/>
        <v>-</v>
      </c>
      <c r="I120" s="28"/>
      <c r="J120" s="89" t="str">
        <f t="shared" si="33"/>
        <v/>
      </c>
      <c r="M120" s="1">
        <f t="shared" si="50"/>
        <v>0</v>
      </c>
      <c r="N120" s="1">
        <f t="shared" si="51"/>
        <v>0</v>
      </c>
      <c r="O120" s="1">
        <f t="shared" si="52"/>
        <v>0</v>
      </c>
      <c r="P120" s="1">
        <f t="shared" si="53"/>
        <v>0</v>
      </c>
      <c r="Q120" s="1">
        <f t="shared" si="54"/>
        <v>0</v>
      </c>
      <c r="R120" s="2">
        <f t="shared" si="55"/>
        <v>0</v>
      </c>
      <c r="S120" s="105">
        <f t="shared" si="34"/>
        <v>0</v>
      </c>
    </row>
    <row r="121" spans="1:19" ht="15.5" customHeight="1" x14ac:dyDescent="0.35">
      <c r="A121" s="29"/>
      <c r="B121" s="135"/>
      <c r="C121" s="136"/>
      <c r="D121" s="128"/>
      <c r="E121" s="128"/>
      <c r="F121" s="69"/>
      <c r="G121" s="112"/>
      <c r="H121" s="116" t="str">
        <f t="shared" si="56"/>
        <v>-</v>
      </c>
      <c r="I121" s="28"/>
      <c r="J121" s="89" t="str">
        <f t="shared" si="33"/>
        <v/>
      </c>
      <c r="M121" s="1">
        <f t="shared" si="50"/>
        <v>0</v>
      </c>
      <c r="N121" s="1">
        <f t="shared" si="51"/>
        <v>0</v>
      </c>
      <c r="O121" s="1">
        <f t="shared" si="52"/>
        <v>0</v>
      </c>
      <c r="P121" s="1">
        <f t="shared" si="53"/>
        <v>0</v>
      </c>
      <c r="Q121" s="1">
        <f t="shared" si="54"/>
        <v>0</v>
      </c>
      <c r="R121" s="2">
        <f t="shared" si="55"/>
        <v>0</v>
      </c>
      <c r="S121" s="105">
        <f t="shared" si="34"/>
        <v>0</v>
      </c>
    </row>
    <row r="122" spans="1:19" ht="15.5" customHeight="1" x14ac:dyDescent="0.35">
      <c r="A122" s="29"/>
      <c r="B122" s="135"/>
      <c r="C122" s="136"/>
      <c r="D122" s="128"/>
      <c r="E122" s="128"/>
      <c r="F122" s="69"/>
      <c r="G122" s="112"/>
      <c r="H122" s="116" t="str">
        <f t="shared" si="56"/>
        <v>-</v>
      </c>
      <c r="I122" s="28"/>
      <c r="J122" s="89" t="str">
        <f t="shared" si="33"/>
        <v/>
      </c>
      <c r="M122" s="1">
        <f t="shared" si="50"/>
        <v>0</v>
      </c>
      <c r="N122" s="1">
        <f t="shared" si="51"/>
        <v>0</v>
      </c>
      <c r="O122" s="1">
        <f t="shared" si="52"/>
        <v>0</v>
      </c>
      <c r="P122" s="1">
        <f t="shared" si="53"/>
        <v>0</v>
      </c>
      <c r="Q122" s="1">
        <f t="shared" si="54"/>
        <v>0</v>
      </c>
      <c r="R122" s="2">
        <f t="shared" si="55"/>
        <v>0</v>
      </c>
      <c r="S122" s="105">
        <f t="shared" si="34"/>
        <v>0</v>
      </c>
    </row>
    <row r="123" spans="1:19" ht="15.5" customHeight="1" x14ac:dyDescent="0.35">
      <c r="A123" s="29"/>
      <c r="B123" s="135"/>
      <c r="C123" s="136"/>
      <c r="D123" s="128"/>
      <c r="E123" s="128"/>
      <c r="F123" s="69"/>
      <c r="G123" s="112"/>
      <c r="H123" s="116" t="str">
        <f t="shared" si="56"/>
        <v>-</v>
      </c>
      <c r="I123" s="28"/>
      <c r="J123" s="89" t="str">
        <f t="shared" si="33"/>
        <v/>
      </c>
      <c r="M123" s="1">
        <f t="shared" si="50"/>
        <v>0</v>
      </c>
      <c r="N123" s="1">
        <f t="shared" si="51"/>
        <v>0</v>
      </c>
      <c r="O123" s="1">
        <f t="shared" si="52"/>
        <v>0</v>
      </c>
      <c r="P123" s="1">
        <f t="shared" si="53"/>
        <v>0</v>
      </c>
      <c r="Q123" s="1">
        <f t="shared" si="54"/>
        <v>0</v>
      </c>
      <c r="R123" s="2">
        <f t="shared" si="55"/>
        <v>0</v>
      </c>
      <c r="S123" s="105">
        <f t="shared" si="34"/>
        <v>0</v>
      </c>
    </row>
    <row r="124" spans="1:19" ht="15.5" customHeight="1" x14ac:dyDescent="0.35">
      <c r="A124" s="29"/>
      <c r="B124" s="135"/>
      <c r="C124" s="136"/>
      <c r="D124" s="128"/>
      <c r="E124" s="128"/>
      <c r="F124" s="69"/>
      <c r="G124" s="112"/>
      <c r="H124" s="116" t="str">
        <f t="shared" si="56"/>
        <v>-</v>
      </c>
      <c r="I124" s="28"/>
      <c r="J124" s="89" t="str">
        <f t="shared" si="33"/>
        <v/>
      </c>
      <c r="M124" s="1">
        <f t="shared" si="50"/>
        <v>0</v>
      </c>
      <c r="N124" s="1">
        <f t="shared" si="51"/>
        <v>0</v>
      </c>
      <c r="O124" s="1">
        <f t="shared" si="52"/>
        <v>0</v>
      </c>
      <c r="P124" s="1">
        <f t="shared" si="53"/>
        <v>0</v>
      </c>
      <c r="Q124" s="1">
        <f t="shared" si="54"/>
        <v>0</v>
      </c>
      <c r="R124" s="2">
        <f t="shared" si="55"/>
        <v>0</v>
      </c>
      <c r="S124" s="105">
        <f t="shared" si="34"/>
        <v>0</v>
      </c>
    </row>
    <row r="125" spans="1:19" ht="15.5" customHeight="1" x14ac:dyDescent="0.35">
      <c r="A125" s="29"/>
      <c r="B125" s="135"/>
      <c r="C125" s="136"/>
      <c r="D125" s="128"/>
      <c r="E125" s="128"/>
      <c r="F125" s="69"/>
      <c r="G125" s="112"/>
      <c r="H125" s="116" t="str">
        <f t="shared" si="56"/>
        <v>-</v>
      </c>
      <c r="I125" s="28"/>
      <c r="J125" s="89" t="str">
        <f t="shared" si="33"/>
        <v/>
      </c>
      <c r="M125" s="1">
        <f t="shared" si="50"/>
        <v>0</v>
      </c>
      <c r="N125" s="1">
        <f t="shared" si="51"/>
        <v>0</v>
      </c>
      <c r="O125" s="1">
        <f t="shared" si="52"/>
        <v>0</v>
      </c>
      <c r="P125" s="1">
        <f t="shared" si="53"/>
        <v>0</v>
      </c>
      <c r="Q125" s="1">
        <f t="shared" si="54"/>
        <v>0</v>
      </c>
      <c r="R125" s="2">
        <f t="shared" si="55"/>
        <v>0</v>
      </c>
      <c r="S125" s="105">
        <f t="shared" si="34"/>
        <v>0</v>
      </c>
    </row>
    <row r="126" spans="1:19" ht="15.5" customHeight="1" x14ac:dyDescent="0.35">
      <c r="A126" s="29"/>
      <c r="B126" s="135"/>
      <c r="C126" s="136"/>
      <c r="D126" s="128"/>
      <c r="E126" s="128"/>
      <c r="F126" s="69"/>
      <c r="G126" s="112"/>
      <c r="H126" s="116" t="str">
        <f t="shared" si="56"/>
        <v>-</v>
      </c>
      <c r="I126" s="28"/>
      <c r="J126" s="89" t="str">
        <f t="shared" si="33"/>
        <v/>
      </c>
      <c r="M126" s="1">
        <f t="shared" si="50"/>
        <v>0</v>
      </c>
      <c r="N126" s="1">
        <f t="shared" si="51"/>
        <v>0</v>
      </c>
      <c r="O126" s="1">
        <f t="shared" si="52"/>
        <v>0</v>
      </c>
      <c r="P126" s="1">
        <f t="shared" si="53"/>
        <v>0</v>
      </c>
      <c r="Q126" s="1">
        <f t="shared" si="54"/>
        <v>0</v>
      </c>
      <c r="R126" s="2">
        <f t="shared" si="55"/>
        <v>0</v>
      </c>
      <c r="S126" s="105">
        <f t="shared" si="34"/>
        <v>0</v>
      </c>
    </row>
    <row r="127" spans="1:19" ht="15.5" customHeight="1" x14ac:dyDescent="0.35">
      <c r="A127" s="29"/>
      <c r="B127" s="135"/>
      <c r="C127" s="136"/>
      <c r="D127" s="128"/>
      <c r="E127" s="128"/>
      <c r="F127" s="69"/>
      <c r="G127" s="112"/>
      <c r="H127" s="116" t="str">
        <f t="shared" si="56"/>
        <v>-</v>
      </c>
      <c r="I127" s="28"/>
      <c r="J127" s="89" t="str">
        <f t="shared" si="33"/>
        <v/>
      </c>
      <c r="M127" s="1">
        <f t="shared" si="50"/>
        <v>0</v>
      </c>
      <c r="N127" s="1">
        <f t="shared" si="51"/>
        <v>0</v>
      </c>
      <c r="O127" s="1">
        <f t="shared" si="52"/>
        <v>0</v>
      </c>
      <c r="P127" s="1">
        <f t="shared" si="53"/>
        <v>0</v>
      </c>
      <c r="Q127" s="1">
        <f t="shared" si="54"/>
        <v>0</v>
      </c>
      <c r="R127" s="2">
        <f t="shared" si="55"/>
        <v>0</v>
      </c>
      <c r="S127" s="105">
        <f t="shared" si="34"/>
        <v>0</v>
      </c>
    </row>
    <row r="128" spans="1:19" ht="15.5" customHeight="1" x14ac:dyDescent="0.35">
      <c r="A128" s="29"/>
      <c r="B128" s="135"/>
      <c r="C128" s="136"/>
      <c r="D128" s="128"/>
      <c r="E128" s="128"/>
      <c r="F128" s="69"/>
      <c r="G128" s="112"/>
      <c r="H128" s="116" t="str">
        <f t="shared" ref="H128:H132" si="57">IF(R128=1,G128/F128,"-")</f>
        <v>-</v>
      </c>
      <c r="I128" s="28"/>
      <c r="J128" s="89" t="str">
        <f t="shared" si="33"/>
        <v/>
      </c>
      <c r="M128" s="1">
        <f t="shared" ref="M128:M132" si="58">COUNTA(B128)</f>
        <v>0</v>
      </c>
      <c r="N128" s="1">
        <f t="shared" ref="N128:N132" si="59">COUNTA(D128)</f>
        <v>0</v>
      </c>
      <c r="O128" s="1">
        <f t="shared" ref="O128:O132" si="60">IF(F128&gt;0,COUNT(F128),0)</f>
        <v>0</v>
      </c>
      <c r="P128" s="1">
        <f t="shared" ref="P128:P132" si="61">COUNT(G128)</f>
        <v>0</v>
      </c>
      <c r="Q128" s="1">
        <f t="shared" ref="Q128:Q132" si="62">IF(N128+O128+P128&gt;0,1,0)</f>
        <v>0</v>
      </c>
      <c r="R128" s="2">
        <f t="shared" ref="R128:R132" si="63">IF(M128+N128+O128+P128=4,1,0)</f>
        <v>0</v>
      </c>
      <c r="S128" s="105">
        <f t="shared" si="34"/>
        <v>0</v>
      </c>
    </row>
    <row r="129" spans="1:19" ht="15.5" customHeight="1" x14ac:dyDescent="0.35">
      <c r="A129" s="29"/>
      <c r="B129" s="135"/>
      <c r="C129" s="136"/>
      <c r="D129" s="128"/>
      <c r="E129" s="128"/>
      <c r="F129" s="69"/>
      <c r="G129" s="112"/>
      <c r="H129" s="116" t="str">
        <f t="shared" si="57"/>
        <v>-</v>
      </c>
      <c r="I129" s="28"/>
      <c r="J129" s="89" t="str">
        <f t="shared" si="33"/>
        <v/>
      </c>
      <c r="M129" s="1">
        <f t="shared" si="58"/>
        <v>0</v>
      </c>
      <c r="N129" s="1">
        <f t="shared" si="59"/>
        <v>0</v>
      </c>
      <c r="O129" s="1">
        <f t="shared" si="60"/>
        <v>0</v>
      </c>
      <c r="P129" s="1">
        <f t="shared" si="61"/>
        <v>0</v>
      </c>
      <c r="Q129" s="1">
        <f t="shared" si="62"/>
        <v>0</v>
      </c>
      <c r="R129" s="2">
        <f t="shared" si="63"/>
        <v>0</v>
      </c>
      <c r="S129" s="105">
        <f t="shared" si="34"/>
        <v>0</v>
      </c>
    </row>
    <row r="130" spans="1:19" ht="15.5" customHeight="1" x14ac:dyDescent="0.35">
      <c r="A130" s="29"/>
      <c r="B130" s="135"/>
      <c r="C130" s="136"/>
      <c r="D130" s="128"/>
      <c r="E130" s="128"/>
      <c r="F130" s="69"/>
      <c r="G130" s="112"/>
      <c r="H130" s="116" t="str">
        <f t="shared" si="57"/>
        <v>-</v>
      </c>
      <c r="I130" s="28"/>
      <c r="J130" s="89" t="str">
        <f t="shared" si="33"/>
        <v/>
      </c>
      <c r="M130" s="1">
        <f t="shared" si="58"/>
        <v>0</v>
      </c>
      <c r="N130" s="1">
        <f t="shared" si="59"/>
        <v>0</v>
      </c>
      <c r="O130" s="1">
        <f t="shared" si="60"/>
        <v>0</v>
      </c>
      <c r="P130" s="1">
        <f t="shared" si="61"/>
        <v>0</v>
      </c>
      <c r="Q130" s="1">
        <f t="shared" si="62"/>
        <v>0</v>
      </c>
      <c r="R130" s="2">
        <f t="shared" si="63"/>
        <v>0</v>
      </c>
      <c r="S130" s="105">
        <f t="shared" si="34"/>
        <v>0</v>
      </c>
    </row>
    <row r="131" spans="1:19" ht="15.5" customHeight="1" x14ac:dyDescent="0.35">
      <c r="A131" s="29"/>
      <c r="B131" s="135"/>
      <c r="C131" s="136"/>
      <c r="D131" s="128"/>
      <c r="E131" s="128"/>
      <c r="F131" s="69"/>
      <c r="G131" s="112"/>
      <c r="H131" s="116" t="str">
        <f t="shared" si="57"/>
        <v>-</v>
      </c>
      <c r="I131" s="28"/>
      <c r="J131" s="89" t="str">
        <f t="shared" si="33"/>
        <v/>
      </c>
      <c r="M131" s="1">
        <f t="shared" si="58"/>
        <v>0</v>
      </c>
      <c r="N131" s="1">
        <f t="shared" si="59"/>
        <v>0</v>
      </c>
      <c r="O131" s="1">
        <f t="shared" si="60"/>
        <v>0</v>
      </c>
      <c r="P131" s="1">
        <f t="shared" si="61"/>
        <v>0</v>
      </c>
      <c r="Q131" s="1">
        <f t="shared" si="62"/>
        <v>0</v>
      </c>
      <c r="R131" s="2">
        <f t="shared" si="63"/>
        <v>0</v>
      </c>
      <c r="S131" s="105">
        <f t="shared" si="34"/>
        <v>0</v>
      </c>
    </row>
    <row r="132" spans="1:19" ht="15.5" customHeight="1" x14ac:dyDescent="0.35">
      <c r="A132" s="29"/>
      <c r="B132" s="135"/>
      <c r="C132" s="136"/>
      <c r="D132" s="128"/>
      <c r="E132" s="128"/>
      <c r="F132" s="69"/>
      <c r="G132" s="112"/>
      <c r="H132" s="116" t="str">
        <f t="shared" si="57"/>
        <v>-</v>
      </c>
      <c r="I132" s="28"/>
      <c r="J132" s="89" t="str">
        <f t="shared" si="33"/>
        <v/>
      </c>
      <c r="M132" s="1">
        <f t="shared" si="58"/>
        <v>0</v>
      </c>
      <c r="N132" s="1">
        <f t="shared" si="59"/>
        <v>0</v>
      </c>
      <c r="O132" s="1">
        <f t="shared" si="60"/>
        <v>0</v>
      </c>
      <c r="P132" s="1">
        <f t="shared" si="61"/>
        <v>0</v>
      </c>
      <c r="Q132" s="1">
        <f t="shared" si="62"/>
        <v>0</v>
      </c>
      <c r="R132" s="2">
        <f t="shared" si="63"/>
        <v>0</v>
      </c>
      <c r="S132" s="105">
        <f t="shared" si="34"/>
        <v>0</v>
      </c>
    </row>
    <row r="133" spans="1:19" ht="15.5" customHeight="1" x14ac:dyDescent="0.35">
      <c r="A133" s="29"/>
      <c r="B133" s="135"/>
      <c r="C133" s="136"/>
      <c r="D133" s="128"/>
      <c r="E133" s="128"/>
      <c r="F133" s="69"/>
      <c r="G133" s="112"/>
      <c r="H133" s="116" t="str">
        <f t="shared" si="56"/>
        <v>-</v>
      </c>
      <c r="I133" s="28"/>
      <c r="J133" s="89" t="str">
        <f t="shared" si="33"/>
        <v/>
      </c>
      <c r="M133" s="1">
        <f t="shared" si="50"/>
        <v>0</v>
      </c>
      <c r="N133" s="1">
        <f t="shared" si="51"/>
        <v>0</v>
      </c>
      <c r="O133" s="1">
        <f t="shared" si="52"/>
        <v>0</v>
      </c>
      <c r="P133" s="1">
        <f t="shared" si="53"/>
        <v>0</v>
      </c>
      <c r="Q133" s="1">
        <f t="shared" si="54"/>
        <v>0</v>
      </c>
      <c r="R133" s="2">
        <f t="shared" si="55"/>
        <v>0</v>
      </c>
      <c r="S133" s="105">
        <f t="shared" si="34"/>
        <v>0</v>
      </c>
    </row>
    <row r="134" spans="1:19" ht="15.5" customHeight="1" x14ac:dyDescent="0.35">
      <c r="A134" s="29"/>
      <c r="B134" s="135"/>
      <c r="C134" s="136"/>
      <c r="D134" s="128"/>
      <c r="E134" s="128"/>
      <c r="F134" s="69"/>
      <c r="G134" s="112"/>
      <c r="H134" s="116" t="str">
        <f t="shared" si="56"/>
        <v>-</v>
      </c>
      <c r="I134" s="28"/>
      <c r="J134" s="89" t="str">
        <f t="shared" si="33"/>
        <v/>
      </c>
      <c r="M134" s="1">
        <f t="shared" si="50"/>
        <v>0</v>
      </c>
      <c r="N134" s="1">
        <f t="shared" si="51"/>
        <v>0</v>
      </c>
      <c r="O134" s="1">
        <f t="shared" si="52"/>
        <v>0</v>
      </c>
      <c r="P134" s="1">
        <f t="shared" si="53"/>
        <v>0</v>
      </c>
      <c r="Q134" s="1">
        <f t="shared" si="54"/>
        <v>0</v>
      </c>
      <c r="R134" s="2">
        <f t="shared" si="55"/>
        <v>0</v>
      </c>
      <c r="S134" s="105">
        <f t="shared" si="34"/>
        <v>0</v>
      </c>
    </row>
    <row r="135" spans="1:19" ht="15.5" customHeight="1" x14ac:dyDescent="0.35">
      <c r="A135" s="29"/>
      <c r="B135" s="135"/>
      <c r="C135" s="136"/>
      <c r="D135" s="128"/>
      <c r="E135" s="128"/>
      <c r="F135" s="69"/>
      <c r="G135" s="112"/>
      <c r="H135" s="116" t="str">
        <f t="shared" ref="H135:H136" si="64">IF(R135=1,G135/F135,"-")</f>
        <v>-</v>
      </c>
      <c r="I135" s="28"/>
      <c r="J135" s="89" t="str">
        <f t="shared" si="33"/>
        <v/>
      </c>
      <c r="M135" s="1">
        <f t="shared" ref="M135:M136" si="65">COUNTA(B135)</f>
        <v>0</v>
      </c>
      <c r="N135" s="1">
        <f t="shared" ref="N135:N136" si="66">COUNTA(D135)</f>
        <v>0</v>
      </c>
      <c r="O135" s="1">
        <f t="shared" ref="O135:O136" si="67">IF(F135&gt;0,COUNT(F135),0)</f>
        <v>0</v>
      </c>
      <c r="P135" s="1">
        <f t="shared" ref="P135:P136" si="68">COUNT(G135)</f>
        <v>0</v>
      </c>
      <c r="Q135" s="1">
        <f t="shared" ref="Q135:Q136" si="69">IF(N135+O135+P135&gt;0,1,0)</f>
        <v>0</v>
      </c>
      <c r="R135" s="2">
        <f t="shared" ref="R135:R136" si="70">IF(M135+N135+O135+P135=4,1,0)</f>
        <v>0</v>
      </c>
      <c r="S135" s="105">
        <f t="shared" si="34"/>
        <v>0</v>
      </c>
    </row>
    <row r="136" spans="1:19" ht="15.5" customHeight="1" x14ac:dyDescent="0.35">
      <c r="A136" s="29"/>
      <c r="B136" s="135"/>
      <c r="C136" s="136"/>
      <c r="D136" s="128"/>
      <c r="E136" s="128"/>
      <c r="F136" s="69"/>
      <c r="G136" s="112"/>
      <c r="H136" s="116" t="str">
        <f t="shared" si="64"/>
        <v>-</v>
      </c>
      <c r="I136" s="28"/>
      <c r="J136" s="89" t="str">
        <f t="shared" si="33"/>
        <v/>
      </c>
      <c r="M136" s="1">
        <f t="shared" si="65"/>
        <v>0</v>
      </c>
      <c r="N136" s="1">
        <f t="shared" si="66"/>
        <v>0</v>
      </c>
      <c r="O136" s="1">
        <f t="shared" si="67"/>
        <v>0</v>
      </c>
      <c r="P136" s="1">
        <f t="shared" si="68"/>
        <v>0</v>
      </c>
      <c r="Q136" s="1">
        <f t="shared" si="69"/>
        <v>0</v>
      </c>
      <c r="R136" s="2">
        <f t="shared" si="70"/>
        <v>0</v>
      </c>
      <c r="S136" s="105">
        <f t="shared" si="34"/>
        <v>0</v>
      </c>
    </row>
    <row r="137" spans="1:19" ht="15.5" customHeight="1" x14ac:dyDescent="0.35">
      <c r="A137" s="29"/>
      <c r="B137" s="135"/>
      <c r="C137" s="136"/>
      <c r="D137" s="128"/>
      <c r="E137" s="128"/>
      <c r="F137" s="69"/>
      <c r="G137" s="112"/>
      <c r="H137" s="116" t="str">
        <f t="shared" si="56"/>
        <v>-</v>
      </c>
      <c r="I137" s="28"/>
      <c r="J137" s="89" t="str">
        <f t="shared" si="33"/>
        <v/>
      </c>
      <c r="M137" s="1">
        <f t="shared" si="50"/>
        <v>0</v>
      </c>
      <c r="N137" s="1">
        <f t="shared" si="51"/>
        <v>0</v>
      </c>
      <c r="O137" s="1">
        <f t="shared" si="52"/>
        <v>0</v>
      </c>
      <c r="P137" s="1">
        <f t="shared" si="53"/>
        <v>0</v>
      </c>
      <c r="Q137" s="1">
        <f t="shared" si="54"/>
        <v>0</v>
      </c>
      <c r="R137" s="2">
        <f t="shared" si="55"/>
        <v>0</v>
      </c>
      <c r="S137" s="105">
        <f t="shared" si="34"/>
        <v>0</v>
      </c>
    </row>
    <row r="138" spans="1:19" ht="15.5" customHeight="1" x14ac:dyDescent="0.35">
      <c r="A138" s="29"/>
      <c r="B138" s="135"/>
      <c r="C138" s="136"/>
      <c r="D138" s="128"/>
      <c r="E138" s="128"/>
      <c r="F138" s="69"/>
      <c r="G138" s="112"/>
      <c r="H138" s="116" t="str">
        <f t="shared" si="56"/>
        <v>-</v>
      </c>
      <c r="I138" s="28"/>
      <c r="J138" s="89" t="str">
        <f t="shared" si="33"/>
        <v/>
      </c>
      <c r="M138" s="1">
        <f t="shared" si="50"/>
        <v>0</v>
      </c>
      <c r="N138" s="1">
        <f t="shared" si="51"/>
        <v>0</v>
      </c>
      <c r="O138" s="1">
        <f t="shared" si="52"/>
        <v>0</v>
      </c>
      <c r="P138" s="1">
        <f t="shared" si="53"/>
        <v>0</v>
      </c>
      <c r="Q138" s="1">
        <f t="shared" si="54"/>
        <v>0</v>
      </c>
      <c r="R138" s="2">
        <f t="shared" si="55"/>
        <v>0</v>
      </c>
      <c r="S138" s="105">
        <f t="shared" si="34"/>
        <v>0</v>
      </c>
    </row>
    <row r="139" spans="1:19" ht="15.5" customHeight="1" x14ac:dyDescent="0.35">
      <c r="A139" s="29"/>
      <c r="B139" s="135"/>
      <c r="C139" s="136"/>
      <c r="D139" s="128"/>
      <c r="E139" s="128"/>
      <c r="F139" s="69"/>
      <c r="G139" s="112"/>
      <c r="H139" s="116" t="str">
        <f t="shared" si="56"/>
        <v>-</v>
      </c>
      <c r="I139" s="28"/>
      <c r="J139" s="89" t="str">
        <f t="shared" si="33"/>
        <v/>
      </c>
      <c r="M139" s="1">
        <f t="shared" si="50"/>
        <v>0</v>
      </c>
      <c r="N139" s="1">
        <f t="shared" si="51"/>
        <v>0</v>
      </c>
      <c r="O139" s="1">
        <f t="shared" si="52"/>
        <v>0</v>
      </c>
      <c r="P139" s="1">
        <f t="shared" si="53"/>
        <v>0</v>
      </c>
      <c r="Q139" s="1">
        <f t="shared" si="54"/>
        <v>0</v>
      </c>
      <c r="R139" s="2">
        <f t="shared" si="55"/>
        <v>0</v>
      </c>
      <c r="S139" s="105">
        <f t="shared" si="34"/>
        <v>0</v>
      </c>
    </row>
    <row r="140" spans="1:19" ht="15.5" customHeight="1" x14ac:dyDescent="0.35">
      <c r="A140" s="29"/>
      <c r="B140" s="135"/>
      <c r="C140" s="136"/>
      <c r="D140" s="128"/>
      <c r="E140" s="128"/>
      <c r="F140" s="69"/>
      <c r="G140" s="112"/>
      <c r="H140" s="116" t="str">
        <f t="shared" si="56"/>
        <v>-</v>
      </c>
      <c r="I140" s="28"/>
      <c r="J140" s="89" t="str">
        <f t="shared" si="33"/>
        <v/>
      </c>
      <c r="M140" s="1">
        <f t="shared" si="50"/>
        <v>0</v>
      </c>
      <c r="N140" s="1">
        <f t="shared" si="51"/>
        <v>0</v>
      </c>
      <c r="O140" s="1">
        <f t="shared" si="52"/>
        <v>0</v>
      </c>
      <c r="P140" s="1">
        <f t="shared" si="53"/>
        <v>0</v>
      </c>
      <c r="Q140" s="1">
        <f t="shared" si="54"/>
        <v>0</v>
      </c>
      <c r="R140" s="2">
        <f t="shared" si="55"/>
        <v>0</v>
      </c>
      <c r="S140" s="105">
        <f t="shared" si="34"/>
        <v>0</v>
      </c>
    </row>
    <row r="141" spans="1:19" ht="15.5" customHeight="1" x14ac:dyDescent="0.35">
      <c r="A141" s="29"/>
      <c r="B141" s="135"/>
      <c r="C141" s="136"/>
      <c r="D141" s="128"/>
      <c r="E141" s="128"/>
      <c r="F141" s="69"/>
      <c r="G141" s="112"/>
      <c r="H141" s="116" t="str">
        <f t="shared" si="56"/>
        <v>-</v>
      </c>
      <c r="I141" s="28"/>
      <c r="J141" s="89" t="str">
        <f t="shared" si="33"/>
        <v/>
      </c>
      <c r="M141" s="1">
        <f t="shared" si="50"/>
        <v>0</v>
      </c>
      <c r="N141" s="1">
        <f t="shared" si="51"/>
        <v>0</v>
      </c>
      <c r="O141" s="1">
        <f t="shared" si="52"/>
        <v>0</v>
      </c>
      <c r="P141" s="1">
        <f t="shared" si="53"/>
        <v>0</v>
      </c>
      <c r="Q141" s="1">
        <f t="shared" si="54"/>
        <v>0</v>
      </c>
      <c r="R141" s="2">
        <f t="shared" si="55"/>
        <v>0</v>
      </c>
      <c r="S141" s="105">
        <f t="shared" si="34"/>
        <v>0</v>
      </c>
    </row>
    <row r="142" spans="1:19" ht="6.5" customHeight="1" thickBot="1" x14ac:dyDescent="0.4">
      <c r="A142" s="29"/>
      <c r="B142" s="61"/>
      <c r="C142" s="52"/>
      <c r="D142" s="180"/>
      <c r="E142" s="180"/>
      <c r="F142" s="70"/>
      <c r="G142" s="52"/>
      <c r="H142" s="97"/>
      <c r="I142" s="28"/>
      <c r="J142" s="89" t="str">
        <f t="shared" si="33"/>
        <v/>
      </c>
    </row>
    <row r="143" spans="1:19" s="79" customFormat="1" ht="38" customHeight="1" thickBot="1" x14ac:dyDescent="0.45">
      <c r="A143" s="98"/>
      <c r="B143" s="187" t="str">
        <f>"Non-Title I "&amp;'Tab 1 - Title I Schools'!C$11&amp;" Schools, "&amp;'Tab 1 - Title I Schools'!N$10&amp;"   -   page 6"</f>
        <v>Non-Title I  Schools, [size?]   -   page 6</v>
      </c>
      <c r="C143" s="187"/>
      <c r="D143" s="187"/>
      <c r="E143" s="187"/>
      <c r="F143" s="187"/>
      <c r="G143" s="187"/>
      <c r="H143" s="187"/>
      <c r="I143" s="109"/>
      <c r="J143" s="89"/>
      <c r="R143" s="51"/>
      <c r="S143" s="105"/>
    </row>
    <row r="144" spans="1:19" ht="43" customHeight="1" thickBot="1" x14ac:dyDescent="0.4">
      <c r="A144" s="29"/>
      <c r="B144" s="142" t="s">
        <v>7</v>
      </c>
      <c r="C144" s="143"/>
      <c r="D144" s="146" t="s">
        <v>0</v>
      </c>
      <c r="E144" s="146"/>
      <c r="F144" s="24" t="str">
        <f>'Tab 1 - Title I Schools'!F$24</f>
        <v>Enrollment</v>
      </c>
      <c r="G144" s="24" t="str">
        <f>"Base Salary Total
"&amp;'Tab 1 - Title I Schools'!N$9</f>
        <v>Base Salary Total
[staff type?]</v>
      </c>
      <c r="H144" s="90" t="s">
        <v>28</v>
      </c>
      <c r="I144" s="28"/>
      <c r="J144" s="89"/>
    </row>
    <row r="145" spans="1:19" ht="15.5" customHeight="1" x14ac:dyDescent="0.35">
      <c r="A145" s="29"/>
      <c r="B145" s="181"/>
      <c r="C145" s="182"/>
      <c r="D145" s="139"/>
      <c r="E145" s="139"/>
      <c r="F145" s="68"/>
      <c r="G145" s="110"/>
      <c r="H145" s="115" t="str">
        <f>IF(R145=1,G145/F145,"-")</f>
        <v>-</v>
      </c>
      <c r="I145" s="28"/>
      <c r="J145" s="89" t="str">
        <f t="shared" ref="J145:J169" si="71">LEFT(B145,20)</f>
        <v/>
      </c>
      <c r="M145" s="1">
        <f t="shared" ref="M145" si="72">COUNTA(B145)</f>
        <v>0</v>
      </c>
      <c r="N145" s="1">
        <f t="shared" si="51"/>
        <v>0</v>
      </c>
      <c r="O145" s="1">
        <f t="shared" si="52"/>
        <v>0</v>
      </c>
      <c r="P145" s="1">
        <f t="shared" si="53"/>
        <v>0</v>
      </c>
      <c r="Q145" s="1">
        <f t="shared" si="54"/>
        <v>0</v>
      </c>
      <c r="R145" s="2">
        <f t="shared" si="55"/>
        <v>0</v>
      </c>
      <c r="S145" s="105">
        <f t="shared" ref="S145:S169" si="73">IF(OR(M145&lt;&gt;N145,N145&lt;&gt;O145,O145&lt;&gt;P145),1,0)</f>
        <v>0</v>
      </c>
    </row>
    <row r="146" spans="1:19" ht="15.5" customHeight="1" x14ac:dyDescent="0.35">
      <c r="A146" s="29"/>
      <c r="B146" s="185"/>
      <c r="C146" s="186"/>
      <c r="D146" s="128"/>
      <c r="E146" s="128"/>
      <c r="F146" s="69"/>
      <c r="G146" s="112"/>
      <c r="H146" s="116" t="str">
        <f>IF(R146=1,G146/F146,"-")</f>
        <v>-</v>
      </c>
      <c r="I146" s="28"/>
      <c r="J146" s="89" t="str">
        <f t="shared" si="71"/>
        <v/>
      </c>
      <c r="M146" s="1">
        <f t="shared" si="35"/>
        <v>0</v>
      </c>
      <c r="N146" s="1">
        <f t="shared" si="36"/>
        <v>0</v>
      </c>
      <c r="O146" s="1">
        <f t="shared" si="37"/>
        <v>0</v>
      </c>
      <c r="P146" s="1">
        <f t="shared" si="38"/>
        <v>0</v>
      </c>
      <c r="Q146" s="1">
        <f t="shared" si="39"/>
        <v>0</v>
      </c>
      <c r="R146" s="2">
        <f t="shared" si="40"/>
        <v>0</v>
      </c>
      <c r="S146" s="105">
        <f t="shared" si="73"/>
        <v>0</v>
      </c>
    </row>
    <row r="147" spans="1:19" ht="15.5" customHeight="1" x14ac:dyDescent="0.35">
      <c r="A147" s="29"/>
      <c r="B147" s="185"/>
      <c r="C147" s="186"/>
      <c r="D147" s="128"/>
      <c r="E147" s="128"/>
      <c r="F147" s="69"/>
      <c r="G147" s="112"/>
      <c r="H147" s="116" t="str">
        <f t="shared" ref="H147:H169" si="74">IF(R147=1,G147/F147,"-")</f>
        <v>-</v>
      </c>
      <c r="I147" s="28"/>
      <c r="J147" s="89" t="str">
        <f t="shared" si="71"/>
        <v/>
      </c>
      <c r="M147" s="1">
        <f t="shared" si="35"/>
        <v>0</v>
      </c>
      <c r="N147" s="1">
        <f t="shared" si="36"/>
        <v>0</v>
      </c>
      <c r="O147" s="1">
        <f t="shared" si="37"/>
        <v>0</v>
      </c>
      <c r="P147" s="1">
        <f t="shared" si="38"/>
        <v>0</v>
      </c>
      <c r="Q147" s="1">
        <f t="shared" si="39"/>
        <v>0</v>
      </c>
      <c r="R147" s="2">
        <f t="shared" si="40"/>
        <v>0</v>
      </c>
      <c r="S147" s="105">
        <f t="shared" si="73"/>
        <v>0</v>
      </c>
    </row>
    <row r="148" spans="1:19" ht="15.5" customHeight="1" x14ac:dyDescent="0.35">
      <c r="A148" s="29"/>
      <c r="B148" s="185"/>
      <c r="C148" s="186"/>
      <c r="D148" s="128"/>
      <c r="E148" s="128"/>
      <c r="F148" s="69"/>
      <c r="G148" s="112"/>
      <c r="H148" s="116" t="str">
        <f t="shared" si="74"/>
        <v>-</v>
      </c>
      <c r="I148" s="28"/>
      <c r="J148" s="89" t="str">
        <f t="shared" si="71"/>
        <v/>
      </c>
      <c r="M148" s="1">
        <f t="shared" si="35"/>
        <v>0</v>
      </c>
      <c r="N148" s="1">
        <f t="shared" si="36"/>
        <v>0</v>
      </c>
      <c r="O148" s="1">
        <f t="shared" si="37"/>
        <v>0</v>
      </c>
      <c r="P148" s="1">
        <f t="shared" si="38"/>
        <v>0</v>
      </c>
      <c r="Q148" s="1">
        <f t="shared" si="39"/>
        <v>0</v>
      </c>
      <c r="R148" s="2">
        <f t="shared" si="40"/>
        <v>0</v>
      </c>
      <c r="S148" s="105">
        <f t="shared" si="73"/>
        <v>0</v>
      </c>
    </row>
    <row r="149" spans="1:19" ht="15.5" customHeight="1" x14ac:dyDescent="0.35">
      <c r="A149" s="29"/>
      <c r="B149" s="185"/>
      <c r="C149" s="186"/>
      <c r="D149" s="128"/>
      <c r="E149" s="128"/>
      <c r="F149" s="69"/>
      <c r="G149" s="112"/>
      <c r="H149" s="116" t="str">
        <f t="shared" si="74"/>
        <v>-</v>
      </c>
      <c r="I149" s="28"/>
      <c r="J149" s="89" t="str">
        <f t="shared" si="71"/>
        <v/>
      </c>
      <c r="M149" s="1">
        <f t="shared" si="35"/>
        <v>0</v>
      </c>
      <c r="N149" s="1">
        <f t="shared" si="36"/>
        <v>0</v>
      </c>
      <c r="O149" s="1">
        <f t="shared" si="37"/>
        <v>0</v>
      </c>
      <c r="P149" s="1">
        <f t="shared" si="38"/>
        <v>0</v>
      </c>
      <c r="Q149" s="1">
        <f t="shared" si="39"/>
        <v>0</v>
      </c>
      <c r="R149" s="2">
        <f t="shared" si="40"/>
        <v>0</v>
      </c>
      <c r="S149" s="105">
        <f t="shared" si="73"/>
        <v>0</v>
      </c>
    </row>
    <row r="150" spans="1:19" ht="15.5" customHeight="1" x14ac:dyDescent="0.35">
      <c r="A150" s="29"/>
      <c r="B150" s="185"/>
      <c r="C150" s="186"/>
      <c r="D150" s="128"/>
      <c r="E150" s="128"/>
      <c r="F150" s="69"/>
      <c r="G150" s="112"/>
      <c r="H150" s="116" t="str">
        <f t="shared" ref="H150:H154" si="75">IF(R150=1,G150/F150,"-")</f>
        <v>-</v>
      </c>
      <c r="I150" s="28"/>
      <c r="J150" s="89" t="str">
        <f t="shared" si="71"/>
        <v/>
      </c>
      <c r="M150" s="1">
        <f t="shared" ref="M150:M154" si="76">COUNTA(B150)</f>
        <v>0</v>
      </c>
      <c r="N150" s="1">
        <f t="shared" ref="N150:N154" si="77">COUNTA(D150)</f>
        <v>0</v>
      </c>
      <c r="O150" s="1">
        <f t="shared" ref="O150:O154" si="78">IF(F150&gt;0,COUNT(F150),0)</f>
        <v>0</v>
      </c>
      <c r="P150" s="1">
        <f t="shared" ref="P150:P154" si="79">COUNT(G150)</f>
        <v>0</v>
      </c>
      <c r="Q150" s="1">
        <f t="shared" ref="Q150:Q154" si="80">IF(N150+O150+P150&gt;0,1,0)</f>
        <v>0</v>
      </c>
      <c r="R150" s="2">
        <f t="shared" ref="R150:R154" si="81">IF(M150+N150+O150+P150=4,1,0)</f>
        <v>0</v>
      </c>
      <c r="S150" s="105">
        <f t="shared" si="73"/>
        <v>0</v>
      </c>
    </row>
    <row r="151" spans="1:19" ht="15.5" customHeight="1" x14ac:dyDescent="0.35">
      <c r="A151" s="29"/>
      <c r="B151" s="185"/>
      <c r="C151" s="186"/>
      <c r="D151" s="128"/>
      <c r="E151" s="128"/>
      <c r="F151" s="69"/>
      <c r="G151" s="112"/>
      <c r="H151" s="116" t="str">
        <f t="shared" si="75"/>
        <v>-</v>
      </c>
      <c r="I151" s="28"/>
      <c r="J151" s="89" t="str">
        <f t="shared" si="71"/>
        <v/>
      </c>
      <c r="M151" s="1">
        <f t="shared" si="76"/>
        <v>0</v>
      </c>
      <c r="N151" s="1">
        <f t="shared" si="77"/>
        <v>0</v>
      </c>
      <c r="O151" s="1">
        <f t="shared" si="78"/>
        <v>0</v>
      </c>
      <c r="P151" s="1">
        <f t="shared" si="79"/>
        <v>0</v>
      </c>
      <c r="Q151" s="1">
        <f t="shared" si="80"/>
        <v>0</v>
      </c>
      <c r="R151" s="2">
        <f t="shared" si="81"/>
        <v>0</v>
      </c>
      <c r="S151" s="105">
        <f t="shared" si="73"/>
        <v>0</v>
      </c>
    </row>
    <row r="152" spans="1:19" ht="15.5" customHeight="1" x14ac:dyDescent="0.35">
      <c r="A152" s="29"/>
      <c r="B152" s="185"/>
      <c r="C152" s="186"/>
      <c r="D152" s="128"/>
      <c r="E152" s="128"/>
      <c r="F152" s="69"/>
      <c r="G152" s="112"/>
      <c r="H152" s="116" t="str">
        <f t="shared" si="75"/>
        <v>-</v>
      </c>
      <c r="I152" s="28"/>
      <c r="J152" s="89" t="str">
        <f t="shared" si="71"/>
        <v/>
      </c>
      <c r="M152" s="1">
        <f t="shared" si="76"/>
        <v>0</v>
      </c>
      <c r="N152" s="1">
        <f t="shared" si="77"/>
        <v>0</v>
      </c>
      <c r="O152" s="1">
        <f t="shared" si="78"/>
        <v>0</v>
      </c>
      <c r="P152" s="1">
        <f t="shared" si="79"/>
        <v>0</v>
      </c>
      <c r="Q152" s="1">
        <f t="shared" si="80"/>
        <v>0</v>
      </c>
      <c r="R152" s="2">
        <f t="shared" si="81"/>
        <v>0</v>
      </c>
      <c r="S152" s="105">
        <f t="shared" si="73"/>
        <v>0</v>
      </c>
    </row>
    <row r="153" spans="1:19" ht="15.5" customHeight="1" x14ac:dyDescent="0.35">
      <c r="A153" s="29"/>
      <c r="B153" s="185"/>
      <c r="C153" s="186"/>
      <c r="D153" s="128"/>
      <c r="E153" s="128"/>
      <c r="F153" s="69"/>
      <c r="G153" s="112"/>
      <c r="H153" s="116" t="str">
        <f t="shared" si="75"/>
        <v>-</v>
      </c>
      <c r="I153" s="28"/>
      <c r="J153" s="89" t="str">
        <f t="shared" si="71"/>
        <v/>
      </c>
      <c r="M153" s="1">
        <f t="shared" si="76"/>
        <v>0</v>
      </c>
      <c r="N153" s="1">
        <f t="shared" si="77"/>
        <v>0</v>
      </c>
      <c r="O153" s="1">
        <f t="shared" si="78"/>
        <v>0</v>
      </c>
      <c r="P153" s="1">
        <f t="shared" si="79"/>
        <v>0</v>
      </c>
      <c r="Q153" s="1">
        <f t="shared" si="80"/>
        <v>0</v>
      </c>
      <c r="R153" s="2">
        <f t="shared" si="81"/>
        <v>0</v>
      </c>
      <c r="S153" s="105">
        <f t="shared" si="73"/>
        <v>0</v>
      </c>
    </row>
    <row r="154" spans="1:19" ht="15.5" customHeight="1" x14ac:dyDescent="0.35">
      <c r="A154" s="29"/>
      <c r="B154" s="185"/>
      <c r="C154" s="186"/>
      <c r="D154" s="128"/>
      <c r="E154" s="128"/>
      <c r="F154" s="69"/>
      <c r="G154" s="112"/>
      <c r="H154" s="116" t="str">
        <f t="shared" si="75"/>
        <v>-</v>
      </c>
      <c r="I154" s="28"/>
      <c r="J154" s="89" t="str">
        <f t="shared" si="71"/>
        <v/>
      </c>
      <c r="M154" s="1">
        <f t="shared" si="76"/>
        <v>0</v>
      </c>
      <c r="N154" s="1">
        <f t="shared" si="77"/>
        <v>0</v>
      </c>
      <c r="O154" s="1">
        <f t="shared" si="78"/>
        <v>0</v>
      </c>
      <c r="P154" s="1">
        <f t="shared" si="79"/>
        <v>0</v>
      </c>
      <c r="Q154" s="1">
        <f t="shared" si="80"/>
        <v>0</v>
      </c>
      <c r="R154" s="2">
        <f t="shared" si="81"/>
        <v>0</v>
      </c>
      <c r="S154" s="105">
        <f t="shared" si="73"/>
        <v>0</v>
      </c>
    </row>
    <row r="155" spans="1:19" ht="15.5" customHeight="1" x14ac:dyDescent="0.35">
      <c r="A155" s="29"/>
      <c r="B155" s="185"/>
      <c r="C155" s="186"/>
      <c r="D155" s="128"/>
      <c r="E155" s="128"/>
      <c r="F155" s="69"/>
      <c r="G155" s="112"/>
      <c r="H155" s="116" t="str">
        <f t="shared" si="74"/>
        <v>-</v>
      </c>
      <c r="I155" s="28"/>
      <c r="J155" s="89" t="str">
        <f t="shared" si="71"/>
        <v/>
      </c>
      <c r="M155" s="1">
        <f t="shared" si="35"/>
        <v>0</v>
      </c>
      <c r="N155" s="1">
        <f t="shared" si="36"/>
        <v>0</v>
      </c>
      <c r="O155" s="1">
        <f t="shared" si="37"/>
        <v>0</v>
      </c>
      <c r="P155" s="1">
        <f t="shared" si="38"/>
        <v>0</v>
      </c>
      <c r="Q155" s="1">
        <f t="shared" si="39"/>
        <v>0</v>
      </c>
      <c r="R155" s="2">
        <f t="shared" si="40"/>
        <v>0</v>
      </c>
      <c r="S155" s="105">
        <f t="shared" si="73"/>
        <v>0</v>
      </c>
    </row>
    <row r="156" spans="1:19" ht="15.5" customHeight="1" x14ac:dyDescent="0.35">
      <c r="A156" s="29"/>
      <c r="B156" s="185"/>
      <c r="C156" s="186"/>
      <c r="D156" s="128"/>
      <c r="E156" s="128"/>
      <c r="F156" s="69"/>
      <c r="G156" s="112"/>
      <c r="H156" s="116" t="str">
        <f t="shared" si="74"/>
        <v>-</v>
      </c>
      <c r="I156" s="28"/>
      <c r="J156" s="89" t="str">
        <f t="shared" si="71"/>
        <v/>
      </c>
      <c r="M156" s="1">
        <f t="shared" si="35"/>
        <v>0</v>
      </c>
      <c r="N156" s="1">
        <f t="shared" si="36"/>
        <v>0</v>
      </c>
      <c r="O156" s="1">
        <f t="shared" si="37"/>
        <v>0</v>
      </c>
      <c r="P156" s="1">
        <f t="shared" si="38"/>
        <v>0</v>
      </c>
      <c r="Q156" s="1">
        <f t="shared" si="39"/>
        <v>0</v>
      </c>
      <c r="R156" s="2">
        <f t="shared" si="40"/>
        <v>0</v>
      </c>
      <c r="S156" s="105">
        <f t="shared" si="73"/>
        <v>0</v>
      </c>
    </row>
    <row r="157" spans="1:19" ht="15.5" customHeight="1" x14ac:dyDescent="0.35">
      <c r="A157" s="29"/>
      <c r="B157" s="185"/>
      <c r="C157" s="186"/>
      <c r="D157" s="128"/>
      <c r="E157" s="128"/>
      <c r="F157" s="69"/>
      <c r="G157" s="112"/>
      <c r="H157" s="116" t="str">
        <f t="shared" si="74"/>
        <v>-</v>
      </c>
      <c r="I157" s="28"/>
      <c r="J157" s="89" t="str">
        <f t="shared" si="71"/>
        <v/>
      </c>
      <c r="M157" s="1">
        <f t="shared" si="35"/>
        <v>0</v>
      </c>
      <c r="N157" s="1">
        <f t="shared" si="36"/>
        <v>0</v>
      </c>
      <c r="O157" s="1">
        <f t="shared" si="37"/>
        <v>0</v>
      </c>
      <c r="P157" s="1">
        <f t="shared" si="38"/>
        <v>0</v>
      </c>
      <c r="Q157" s="1">
        <f t="shared" si="39"/>
        <v>0</v>
      </c>
      <c r="R157" s="2">
        <f t="shared" si="40"/>
        <v>0</v>
      </c>
      <c r="S157" s="105">
        <f t="shared" si="73"/>
        <v>0</v>
      </c>
    </row>
    <row r="158" spans="1:19" ht="15.5" customHeight="1" x14ac:dyDescent="0.35">
      <c r="A158" s="29"/>
      <c r="B158" s="185"/>
      <c r="C158" s="186"/>
      <c r="D158" s="128"/>
      <c r="E158" s="128"/>
      <c r="F158" s="69"/>
      <c r="G158" s="112"/>
      <c r="H158" s="116" t="str">
        <f t="shared" si="74"/>
        <v>-</v>
      </c>
      <c r="I158" s="28"/>
      <c r="J158" s="89" t="str">
        <f t="shared" si="71"/>
        <v/>
      </c>
      <c r="M158" s="1">
        <f t="shared" si="35"/>
        <v>0</v>
      </c>
      <c r="N158" s="1">
        <f t="shared" si="36"/>
        <v>0</v>
      </c>
      <c r="O158" s="1">
        <f t="shared" si="37"/>
        <v>0</v>
      </c>
      <c r="P158" s="1">
        <f t="shared" si="38"/>
        <v>0</v>
      </c>
      <c r="Q158" s="1">
        <f t="shared" si="39"/>
        <v>0</v>
      </c>
      <c r="R158" s="2">
        <f t="shared" si="40"/>
        <v>0</v>
      </c>
      <c r="S158" s="105">
        <f t="shared" si="73"/>
        <v>0</v>
      </c>
    </row>
    <row r="159" spans="1:19" ht="15.5" customHeight="1" x14ac:dyDescent="0.35">
      <c r="A159" s="29"/>
      <c r="B159" s="185"/>
      <c r="C159" s="186"/>
      <c r="D159" s="128"/>
      <c r="E159" s="128"/>
      <c r="F159" s="69"/>
      <c r="G159" s="112"/>
      <c r="H159" s="116" t="str">
        <f t="shared" si="74"/>
        <v>-</v>
      </c>
      <c r="I159" s="28"/>
      <c r="J159" s="89" t="str">
        <f t="shared" si="71"/>
        <v/>
      </c>
      <c r="M159" s="1">
        <f t="shared" si="35"/>
        <v>0</v>
      </c>
      <c r="N159" s="1">
        <f t="shared" si="36"/>
        <v>0</v>
      </c>
      <c r="O159" s="1">
        <f t="shared" si="37"/>
        <v>0</v>
      </c>
      <c r="P159" s="1">
        <f t="shared" si="38"/>
        <v>0</v>
      </c>
      <c r="Q159" s="1">
        <f t="shared" si="39"/>
        <v>0</v>
      </c>
      <c r="R159" s="2">
        <f t="shared" si="40"/>
        <v>0</v>
      </c>
      <c r="S159" s="105">
        <f t="shared" si="73"/>
        <v>0</v>
      </c>
    </row>
    <row r="160" spans="1:19" ht="15.5" customHeight="1" x14ac:dyDescent="0.35">
      <c r="A160" s="29"/>
      <c r="B160" s="185"/>
      <c r="C160" s="186"/>
      <c r="D160" s="128"/>
      <c r="E160" s="128"/>
      <c r="F160" s="69"/>
      <c r="G160" s="112"/>
      <c r="H160" s="116" t="str">
        <f t="shared" si="74"/>
        <v>-</v>
      </c>
      <c r="I160" s="28"/>
      <c r="J160" s="89" t="str">
        <f t="shared" si="71"/>
        <v/>
      </c>
      <c r="M160" s="1">
        <f t="shared" si="35"/>
        <v>0</v>
      </c>
      <c r="N160" s="1">
        <f t="shared" si="36"/>
        <v>0</v>
      </c>
      <c r="O160" s="1">
        <f t="shared" si="37"/>
        <v>0</v>
      </c>
      <c r="P160" s="1">
        <f t="shared" si="38"/>
        <v>0</v>
      </c>
      <c r="Q160" s="1">
        <f t="shared" si="39"/>
        <v>0</v>
      </c>
      <c r="R160" s="2">
        <f t="shared" si="40"/>
        <v>0</v>
      </c>
      <c r="S160" s="105">
        <f t="shared" si="73"/>
        <v>0</v>
      </c>
    </row>
    <row r="161" spans="1:19" ht="15.5" customHeight="1" x14ac:dyDescent="0.35">
      <c r="A161" s="29"/>
      <c r="B161" s="185"/>
      <c r="C161" s="186"/>
      <c r="D161" s="128"/>
      <c r="E161" s="128"/>
      <c r="F161" s="69"/>
      <c r="G161" s="112"/>
      <c r="H161" s="116" t="str">
        <f t="shared" si="74"/>
        <v>-</v>
      </c>
      <c r="I161" s="28"/>
      <c r="J161" s="89" t="str">
        <f t="shared" si="71"/>
        <v/>
      </c>
      <c r="M161" s="1">
        <f t="shared" si="35"/>
        <v>0</v>
      </c>
      <c r="N161" s="1">
        <f t="shared" si="36"/>
        <v>0</v>
      </c>
      <c r="O161" s="1">
        <f t="shared" si="37"/>
        <v>0</v>
      </c>
      <c r="P161" s="1">
        <f t="shared" si="38"/>
        <v>0</v>
      </c>
      <c r="Q161" s="1">
        <f t="shared" si="39"/>
        <v>0</v>
      </c>
      <c r="R161" s="2">
        <f t="shared" si="40"/>
        <v>0</v>
      </c>
      <c r="S161" s="105">
        <f t="shared" si="73"/>
        <v>0</v>
      </c>
    </row>
    <row r="162" spans="1:19" ht="15.5" customHeight="1" x14ac:dyDescent="0.35">
      <c r="A162" s="29"/>
      <c r="B162" s="185"/>
      <c r="C162" s="186"/>
      <c r="D162" s="128"/>
      <c r="E162" s="128"/>
      <c r="F162" s="69"/>
      <c r="G162" s="112"/>
      <c r="H162" s="116" t="str">
        <f t="shared" si="74"/>
        <v>-</v>
      </c>
      <c r="I162" s="28"/>
      <c r="J162" s="89" t="str">
        <f t="shared" si="71"/>
        <v/>
      </c>
      <c r="M162" s="1">
        <f t="shared" si="35"/>
        <v>0</v>
      </c>
      <c r="N162" s="1">
        <f t="shared" si="36"/>
        <v>0</v>
      </c>
      <c r="O162" s="1">
        <f t="shared" si="37"/>
        <v>0</v>
      </c>
      <c r="P162" s="1">
        <f t="shared" si="38"/>
        <v>0</v>
      </c>
      <c r="Q162" s="1">
        <f t="shared" si="39"/>
        <v>0</v>
      </c>
      <c r="R162" s="2">
        <f t="shared" si="40"/>
        <v>0</v>
      </c>
      <c r="S162" s="105">
        <f t="shared" si="73"/>
        <v>0</v>
      </c>
    </row>
    <row r="163" spans="1:19" ht="15.5" customHeight="1" x14ac:dyDescent="0.35">
      <c r="A163" s="29"/>
      <c r="B163" s="185"/>
      <c r="C163" s="186"/>
      <c r="D163" s="128"/>
      <c r="E163" s="128"/>
      <c r="F163" s="69"/>
      <c r="G163" s="112"/>
      <c r="H163" s="116" t="str">
        <f t="shared" si="74"/>
        <v>-</v>
      </c>
      <c r="I163" s="28"/>
      <c r="J163" s="89" t="str">
        <f t="shared" si="71"/>
        <v/>
      </c>
      <c r="M163" s="1">
        <f t="shared" si="35"/>
        <v>0</v>
      </c>
      <c r="N163" s="1">
        <f t="shared" si="36"/>
        <v>0</v>
      </c>
      <c r="O163" s="1">
        <f t="shared" si="37"/>
        <v>0</v>
      </c>
      <c r="P163" s="1">
        <f t="shared" si="38"/>
        <v>0</v>
      </c>
      <c r="Q163" s="1">
        <f t="shared" si="39"/>
        <v>0</v>
      </c>
      <c r="R163" s="2">
        <f t="shared" si="40"/>
        <v>0</v>
      </c>
      <c r="S163" s="105">
        <f t="shared" si="73"/>
        <v>0</v>
      </c>
    </row>
    <row r="164" spans="1:19" ht="15.5" customHeight="1" x14ac:dyDescent="0.35">
      <c r="A164" s="29"/>
      <c r="B164" s="185"/>
      <c r="C164" s="186"/>
      <c r="D164" s="128"/>
      <c r="E164" s="128"/>
      <c r="F164" s="69"/>
      <c r="G164" s="112"/>
      <c r="H164" s="116" t="str">
        <f t="shared" si="74"/>
        <v>-</v>
      </c>
      <c r="I164" s="28"/>
      <c r="J164" s="89" t="str">
        <f t="shared" si="71"/>
        <v/>
      </c>
      <c r="M164" s="1">
        <f t="shared" si="35"/>
        <v>0</v>
      </c>
      <c r="N164" s="1">
        <f t="shared" si="36"/>
        <v>0</v>
      </c>
      <c r="O164" s="1">
        <f t="shared" si="37"/>
        <v>0</v>
      </c>
      <c r="P164" s="1">
        <f t="shared" si="38"/>
        <v>0</v>
      </c>
      <c r="Q164" s="1">
        <f t="shared" si="39"/>
        <v>0</v>
      </c>
      <c r="R164" s="2">
        <f t="shared" si="40"/>
        <v>0</v>
      </c>
      <c r="S164" s="105">
        <f t="shared" si="73"/>
        <v>0</v>
      </c>
    </row>
    <row r="165" spans="1:19" ht="15.5" customHeight="1" x14ac:dyDescent="0.35">
      <c r="A165" s="29"/>
      <c r="B165" s="185"/>
      <c r="C165" s="186"/>
      <c r="D165" s="128"/>
      <c r="E165" s="128"/>
      <c r="F165" s="69"/>
      <c r="G165" s="112"/>
      <c r="H165" s="116" t="str">
        <f t="shared" si="74"/>
        <v>-</v>
      </c>
      <c r="I165" s="28"/>
      <c r="J165" s="89" t="str">
        <f t="shared" si="71"/>
        <v/>
      </c>
      <c r="M165" s="1">
        <f t="shared" si="35"/>
        <v>0</v>
      </c>
      <c r="N165" s="1">
        <f t="shared" ref="N165:N166" si="82">COUNTA(D165)</f>
        <v>0</v>
      </c>
      <c r="O165" s="1">
        <f t="shared" ref="O165:O166" si="83">IF(F165&gt;0,COUNT(F165),0)</f>
        <v>0</v>
      </c>
      <c r="P165" s="1">
        <f t="shared" ref="P165:P166" si="84">COUNT(G165)</f>
        <v>0</v>
      </c>
      <c r="Q165" s="1">
        <f t="shared" ref="Q165:Q166" si="85">IF(N165+O165+P165&gt;0,1,0)</f>
        <v>0</v>
      </c>
      <c r="R165" s="2">
        <f t="shared" ref="R165:R166" si="86">IF(M165+N165+O165+P165=4,1,0)</f>
        <v>0</v>
      </c>
      <c r="S165" s="105">
        <f t="shared" si="73"/>
        <v>0</v>
      </c>
    </row>
    <row r="166" spans="1:19" ht="15.5" customHeight="1" x14ac:dyDescent="0.35">
      <c r="A166" s="29"/>
      <c r="B166" s="185"/>
      <c r="C166" s="186"/>
      <c r="D166" s="128"/>
      <c r="E166" s="128"/>
      <c r="F166" s="69"/>
      <c r="G166" s="112"/>
      <c r="H166" s="116" t="str">
        <f t="shared" si="74"/>
        <v>-</v>
      </c>
      <c r="I166" s="28"/>
      <c r="J166" s="89" t="str">
        <f t="shared" si="71"/>
        <v/>
      </c>
      <c r="M166" s="1">
        <f t="shared" si="35"/>
        <v>0</v>
      </c>
      <c r="N166" s="1">
        <f t="shared" si="82"/>
        <v>0</v>
      </c>
      <c r="O166" s="1">
        <f t="shared" si="83"/>
        <v>0</v>
      </c>
      <c r="P166" s="1">
        <f t="shared" si="84"/>
        <v>0</v>
      </c>
      <c r="Q166" s="1">
        <f t="shared" si="85"/>
        <v>0</v>
      </c>
      <c r="R166" s="2">
        <f t="shared" si="86"/>
        <v>0</v>
      </c>
      <c r="S166" s="105">
        <f t="shared" si="73"/>
        <v>0</v>
      </c>
    </row>
    <row r="167" spans="1:19" ht="15.5" customHeight="1" x14ac:dyDescent="0.35">
      <c r="A167" s="29"/>
      <c r="B167" s="185"/>
      <c r="C167" s="186"/>
      <c r="D167" s="128"/>
      <c r="E167" s="128"/>
      <c r="F167" s="69"/>
      <c r="G167" s="112"/>
      <c r="H167" s="116" t="str">
        <f t="shared" si="74"/>
        <v>-</v>
      </c>
      <c r="I167" s="28"/>
      <c r="J167" s="89" t="str">
        <f t="shared" si="71"/>
        <v/>
      </c>
      <c r="M167" s="1">
        <f t="shared" ref="M167" si="87">COUNTA(B167)</f>
        <v>0</v>
      </c>
      <c r="N167" s="1">
        <f t="shared" ref="N167" si="88">COUNTA(D167)</f>
        <v>0</v>
      </c>
      <c r="O167" s="1">
        <f t="shared" ref="O167" si="89">IF(F167&gt;0,COUNT(F167),0)</f>
        <v>0</v>
      </c>
      <c r="P167" s="1">
        <f t="shared" ref="P167" si="90">COUNT(G167)</f>
        <v>0</v>
      </c>
      <c r="Q167" s="1">
        <f t="shared" ref="Q167" si="91">IF(N167+O167+P167&gt;0,1,0)</f>
        <v>0</v>
      </c>
      <c r="R167" s="2">
        <f t="shared" ref="R167" si="92">IF(M167+N167+O167+P167=4,1,0)</f>
        <v>0</v>
      </c>
      <c r="S167" s="105">
        <f t="shared" si="73"/>
        <v>0</v>
      </c>
    </row>
    <row r="168" spans="1:19" ht="15.5" customHeight="1" x14ac:dyDescent="0.35">
      <c r="A168" s="29"/>
      <c r="B168" s="185"/>
      <c r="C168" s="186"/>
      <c r="D168" s="128"/>
      <c r="E168" s="128"/>
      <c r="F168" s="69"/>
      <c r="G168" s="112"/>
      <c r="H168" s="116" t="str">
        <f t="shared" si="74"/>
        <v>-</v>
      </c>
      <c r="I168" s="28"/>
      <c r="J168" s="89" t="str">
        <f t="shared" si="71"/>
        <v/>
      </c>
      <c r="M168" s="1">
        <f t="shared" si="35"/>
        <v>0</v>
      </c>
      <c r="N168" s="1">
        <f t="shared" si="36"/>
        <v>0</v>
      </c>
      <c r="O168" s="1">
        <f t="shared" si="37"/>
        <v>0</v>
      </c>
      <c r="P168" s="1">
        <f t="shared" si="38"/>
        <v>0</v>
      </c>
      <c r="Q168" s="1">
        <f t="shared" si="39"/>
        <v>0</v>
      </c>
      <c r="R168" s="2">
        <f t="shared" si="40"/>
        <v>0</v>
      </c>
      <c r="S168" s="105">
        <f t="shared" si="73"/>
        <v>0</v>
      </c>
    </row>
    <row r="169" spans="1:19" ht="15.5" customHeight="1" x14ac:dyDescent="0.35">
      <c r="A169" s="29"/>
      <c r="B169" s="185"/>
      <c r="C169" s="186"/>
      <c r="D169" s="128"/>
      <c r="E169" s="128"/>
      <c r="F169" s="69"/>
      <c r="G169" s="112"/>
      <c r="H169" s="116" t="str">
        <f t="shared" si="74"/>
        <v>-</v>
      </c>
      <c r="I169" s="28"/>
      <c r="J169" s="89" t="str">
        <f t="shared" si="71"/>
        <v/>
      </c>
      <c r="M169" s="1">
        <f t="shared" si="35"/>
        <v>0</v>
      </c>
      <c r="N169" s="1">
        <f t="shared" si="36"/>
        <v>0</v>
      </c>
      <c r="O169" s="1">
        <f t="shared" si="37"/>
        <v>0</v>
      </c>
      <c r="P169" s="1">
        <f t="shared" si="38"/>
        <v>0</v>
      </c>
      <c r="Q169" s="1">
        <f t="shared" si="39"/>
        <v>0</v>
      </c>
      <c r="R169" s="2">
        <f t="shared" si="40"/>
        <v>0</v>
      </c>
      <c r="S169" s="105">
        <f t="shared" si="73"/>
        <v>0</v>
      </c>
    </row>
    <row r="170" spans="1:19" ht="5.5" customHeight="1" thickBot="1" x14ac:dyDescent="0.4">
      <c r="A170" s="29"/>
      <c r="B170" s="193"/>
      <c r="C170" s="194"/>
      <c r="D170" s="188"/>
      <c r="E170" s="188"/>
      <c r="F170" s="54"/>
      <c r="G170" s="120"/>
      <c r="H170" s="55" t="str">
        <f t="shared" si="41"/>
        <v/>
      </c>
      <c r="I170" s="28"/>
      <c r="J170" s="89"/>
    </row>
  </sheetData>
  <sheetProtection algorithmName="SHA-512" hashValue="moPwmj4vARPSU0G/Oo9/zkOmS1qG9zSDZ4RCJpHPmLViHmiESvc/530d+QPetihgblh28TRCVhofThncxJYwvw==" saltValue="ggxvIEJK8W7vQ9wiRO353g==" spinCount="100000" sheet="1" objects="1" scenarios="1" selectLockedCells="1"/>
  <mergeCells count="323">
    <mergeCell ref="G8:G9"/>
    <mergeCell ref="H8:H9"/>
    <mergeCell ref="C8:D8"/>
    <mergeCell ref="C9:D9"/>
    <mergeCell ref="C10:D10"/>
    <mergeCell ref="B161:C161"/>
    <mergeCell ref="B162:C162"/>
    <mergeCell ref="B163:C163"/>
    <mergeCell ref="B164:C164"/>
    <mergeCell ref="B156:C156"/>
    <mergeCell ref="B157:C157"/>
    <mergeCell ref="B158:C158"/>
    <mergeCell ref="B159:C159"/>
    <mergeCell ref="B160:C160"/>
    <mergeCell ref="B146:C146"/>
    <mergeCell ref="B147:C147"/>
    <mergeCell ref="B148:C148"/>
    <mergeCell ref="B149:C149"/>
    <mergeCell ref="B155:C155"/>
    <mergeCell ref="B113:C113"/>
    <mergeCell ref="B116:C116"/>
    <mergeCell ref="B108:C108"/>
    <mergeCell ref="B109:C109"/>
    <mergeCell ref="B110:C110"/>
    <mergeCell ref="B112:C112"/>
    <mergeCell ref="B169:C169"/>
    <mergeCell ref="B170:C170"/>
    <mergeCell ref="F8:F9"/>
    <mergeCell ref="B168:C168"/>
    <mergeCell ref="B83:C83"/>
    <mergeCell ref="B84:C84"/>
    <mergeCell ref="B85:C85"/>
    <mergeCell ref="B86:C86"/>
    <mergeCell ref="B98:C98"/>
    <mergeCell ref="B99:C99"/>
    <mergeCell ref="B100:C100"/>
    <mergeCell ref="B101:C101"/>
    <mergeCell ref="B107:C107"/>
    <mergeCell ref="B93:C93"/>
    <mergeCell ref="B94:C94"/>
    <mergeCell ref="B95:C95"/>
    <mergeCell ref="B96:C96"/>
    <mergeCell ref="B97:C97"/>
    <mergeCell ref="B73:C73"/>
    <mergeCell ref="B79:C79"/>
    <mergeCell ref="B80:C80"/>
    <mergeCell ref="B81:C81"/>
    <mergeCell ref="B47:C47"/>
    <mergeCell ref="B48:C48"/>
    <mergeCell ref="B49:C49"/>
    <mergeCell ref="B50:C50"/>
    <mergeCell ref="B82:C82"/>
    <mergeCell ref="B68:C68"/>
    <mergeCell ref="B69:C69"/>
    <mergeCell ref="B70:C70"/>
    <mergeCell ref="B71:C71"/>
    <mergeCell ref="B72:C72"/>
    <mergeCell ref="B63:C63"/>
    <mergeCell ref="B64:C64"/>
    <mergeCell ref="B65:C65"/>
    <mergeCell ref="B66:C66"/>
    <mergeCell ref="B67:C67"/>
    <mergeCell ref="B18:C18"/>
    <mergeCell ref="B19:C19"/>
    <mergeCell ref="B20:C20"/>
    <mergeCell ref="B21:C21"/>
    <mergeCell ref="B32:C32"/>
    <mergeCell ref="B58:C58"/>
    <mergeCell ref="B60:C60"/>
    <mergeCell ref="B61:C61"/>
    <mergeCell ref="B62:C62"/>
    <mergeCell ref="B40:C40"/>
    <mergeCell ref="B41:C41"/>
    <mergeCell ref="B42:C42"/>
    <mergeCell ref="B33:C33"/>
    <mergeCell ref="B34:C34"/>
    <mergeCell ref="B35:C35"/>
    <mergeCell ref="B36:C36"/>
    <mergeCell ref="B37:C37"/>
    <mergeCell ref="B53:C53"/>
    <mergeCell ref="B43:C43"/>
    <mergeCell ref="B44:C44"/>
    <mergeCell ref="B45:C45"/>
    <mergeCell ref="B51:C51"/>
    <mergeCell ref="B52:C52"/>
    <mergeCell ref="B46:C46"/>
    <mergeCell ref="D23:E23"/>
    <mergeCell ref="D24:E24"/>
    <mergeCell ref="D25:E25"/>
    <mergeCell ref="D26:E26"/>
    <mergeCell ref="B13:C13"/>
    <mergeCell ref="B14:C14"/>
    <mergeCell ref="B15:C15"/>
    <mergeCell ref="B16:C16"/>
    <mergeCell ref="D14:E14"/>
    <mergeCell ref="D15:E15"/>
    <mergeCell ref="D16:E16"/>
    <mergeCell ref="D13:E13"/>
    <mergeCell ref="B22:C22"/>
    <mergeCell ref="D17:E17"/>
    <mergeCell ref="D18:E18"/>
    <mergeCell ref="D19:E19"/>
    <mergeCell ref="D20:E20"/>
    <mergeCell ref="D21:E21"/>
    <mergeCell ref="D22:E22"/>
    <mergeCell ref="B23:C23"/>
    <mergeCell ref="B24:C24"/>
    <mergeCell ref="B25:C25"/>
    <mergeCell ref="B26:C26"/>
    <mergeCell ref="B17:C17"/>
    <mergeCell ref="D38:E38"/>
    <mergeCell ref="D39:E39"/>
    <mergeCell ref="B31:H31"/>
    <mergeCell ref="B38:C38"/>
    <mergeCell ref="B39:C39"/>
    <mergeCell ref="D40:E40"/>
    <mergeCell ref="D41:E41"/>
    <mergeCell ref="D42:E42"/>
    <mergeCell ref="D43:E43"/>
    <mergeCell ref="D32:E32"/>
    <mergeCell ref="D33:E33"/>
    <mergeCell ref="D34:E34"/>
    <mergeCell ref="D35:E35"/>
    <mergeCell ref="D36:E36"/>
    <mergeCell ref="D37:E37"/>
    <mergeCell ref="D44:E44"/>
    <mergeCell ref="D45:E45"/>
    <mergeCell ref="D51:E51"/>
    <mergeCell ref="D52:E52"/>
    <mergeCell ref="D53:E53"/>
    <mergeCell ref="D54:E54"/>
    <mergeCell ref="D55:E55"/>
    <mergeCell ref="D56:E56"/>
    <mergeCell ref="D57:E57"/>
    <mergeCell ref="D46:E46"/>
    <mergeCell ref="D47:E47"/>
    <mergeCell ref="D48:E48"/>
    <mergeCell ref="D49:E49"/>
    <mergeCell ref="D50:E50"/>
    <mergeCell ref="D58:E58"/>
    <mergeCell ref="D60:E60"/>
    <mergeCell ref="D61:E61"/>
    <mergeCell ref="D62:E62"/>
    <mergeCell ref="B59:H59"/>
    <mergeCell ref="B54:C54"/>
    <mergeCell ref="B55:C55"/>
    <mergeCell ref="B56:C56"/>
    <mergeCell ref="B57:C57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B106:C106"/>
    <mergeCell ref="B111:C111"/>
    <mergeCell ref="D72:E72"/>
    <mergeCell ref="D73:E73"/>
    <mergeCell ref="D79:E79"/>
    <mergeCell ref="D80:E80"/>
    <mergeCell ref="D81:E81"/>
    <mergeCell ref="D82:E82"/>
    <mergeCell ref="D83:E83"/>
    <mergeCell ref="D84:E84"/>
    <mergeCell ref="D85:E85"/>
    <mergeCell ref="D78:E78"/>
    <mergeCell ref="D98:E98"/>
    <mergeCell ref="D99:E99"/>
    <mergeCell ref="D100:E100"/>
    <mergeCell ref="D101:E101"/>
    <mergeCell ref="D77:E77"/>
    <mergeCell ref="D75:E75"/>
    <mergeCell ref="D76:E76"/>
    <mergeCell ref="D114:E114"/>
    <mergeCell ref="D116:E116"/>
    <mergeCell ref="D107:E107"/>
    <mergeCell ref="D108:E108"/>
    <mergeCell ref="B115:H115"/>
    <mergeCell ref="D86:E86"/>
    <mergeCell ref="D88:E88"/>
    <mergeCell ref="D89:E89"/>
    <mergeCell ref="D90:E90"/>
    <mergeCell ref="D91:E91"/>
    <mergeCell ref="D92:E92"/>
    <mergeCell ref="D93:E93"/>
    <mergeCell ref="D94:E94"/>
    <mergeCell ref="B87:H87"/>
    <mergeCell ref="B88:C88"/>
    <mergeCell ref="B89:C89"/>
    <mergeCell ref="B90:C90"/>
    <mergeCell ref="B91:C91"/>
    <mergeCell ref="B92:C92"/>
    <mergeCell ref="B114:C114"/>
    <mergeCell ref="B102:C102"/>
    <mergeCell ref="B103:C103"/>
    <mergeCell ref="B104:C104"/>
    <mergeCell ref="B105:C105"/>
    <mergeCell ref="D168:E168"/>
    <mergeCell ref="D169:E169"/>
    <mergeCell ref="D170:E170"/>
    <mergeCell ref="B3:H3"/>
    <mergeCell ref="B4:H4"/>
    <mergeCell ref="B7:D7"/>
    <mergeCell ref="F7:H7"/>
    <mergeCell ref="B5:H5"/>
    <mergeCell ref="D146:E146"/>
    <mergeCell ref="D147:E147"/>
    <mergeCell ref="D148:E148"/>
    <mergeCell ref="D149:E149"/>
    <mergeCell ref="D155:E155"/>
    <mergeCell ref="D156:E156"/>
    <mergeCell ref="D157:E157"/>
    <mergeCell ref="D158:E158"/>
    <mergeCell ref="D159:E159"/>
    <mergeCell ref="D109:E109"/>
    <mergeCell ref="D110:E110"/>
    <mergeCell ref="D111:E111"/>
    <mergeCell ref="B131:C131"/>
    <mergeCell ref="B132:C132"/>
    <mergeCell ref="B135:C135"/>
    <mergeCell ref="B136:C136"/>
    <mergeCell ref="B12:H12"/>
    <mergeCell ref="B167:C167"/>
    <mergeCell ref="D167:E167"/>
    <mergeCell ref="B165:C165"/>
    <mergeCell ref="B166:C166"/>
    <mergeCell ref="D165:E165"/>
    <mergeCell ref="D166:E166"/>
    <mergeCell ref="B145:C145"/>
    <mergeCell ref="D145:E145"/>
    <mergeCell ref="B144:C144"/>
    <mergeCell ref="D144:E144"/>
    <mergeCell ref="B143:H143"/>
    <mergeCell ref="D160:E160"/>
    <mergeCell ref="D161:E161"/>
    <mergeCell ref="D162:E162"/>
    <mergeCell ref="D163:E163"/>
    <mergeCell ref="D164:E164"/>
    <mergeCell ref="D95:E95"/>
    <mergeCell ref="D96:E96"/>
    <mergeCell ref="D97:E97"/>
    <mergeCell ref="D126:E126"/>
    <mergeCell ref="D127:E127"/>
    <mergeCell ref="D133:E133"/>
    <mergeCell ref="D134:E134"/>
    <mergeCell ref="B141:C141"/>
    <mergeCell ref="B118:C118"/>
    <mergeCell ref="B119:C119"/>
    <mergeCell ref="B120:C120"/>
    <mergeCell ref="B121:C121"/>
    <mergeCell ref="B122:C122"/>
    <mergeCell ref="B123:C123"/>
    <mergeCell ref="B124:C124"/>
    <mergeCell ref="B126:C126"/>
    <mergeCell ref="B127:C127"/>
    <mergeCell ref="B133:C133"/>
    <mergeCell ref="B134:C134"/>
    <mergeCell ref="B137:C137"/>
    <mergeCell ref="B138:C138"/>
    <mergeCell ref="B139:C139"/>
    <mergeCell ref="B140:C140"/>
    <mergeCell ref="B125:C125"/>
    <mergeCell ref="B128:C128"/>
    <mergeCell ref="B129:C129"/>
    <mergeCell ref="B130:C130"/>
    <mergeCell ref="B150:C150"/>
    <mergeCell ref="B151:C151"/>
    <mergeCell ref="B152:C152"/>
    <mergeCell ref="B153:C153"/>
    <mergeCell ref="B154:C154"/>
    <mergeCell ref="D150:E150"/>
    <mergeCell ref="D151:E151"/>
    <mergeCell ref="D152:E152"/>
    <mergeCell ref="D153:E153"/>
    <mergeCell ref="D154:E154"/>
    <mergeCell ref="D137:E137"/>
    <mergeCell ref="D138:E138"/>
    <mergeCell ref="D139:E139"/>
    <mergeCell ref="D140:E140"/>
    <mergeCell ref="D141:E141"/>
    <mergeCell ref="D128:E128"/>
    <mergeCell ref="D129:E129"/>
    <mergeCell ref="D130:E130"/>
    <mergeCell ref="D131:E131"/>
    <mergeCell ref="D132:E132"/>
    <mergeCell ref="D135:E135"/>
    <mergeCell ref="D136:E13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12:E112"/>
    <mergeCell ref="D113:E113"/>
    <mergeCell ref="B1:I1"/>
    <mergeCell ref="D142:E142"/>
    <mergeCell ref="B117:C117"/>
    <mergeCell ref="D30:E30"/>
    <mergeCell ref="B30:C30"/>
    <mergeCell ref="B27:C27"/>
    <mergeCell ref="B28:C28"/>
    <mergeCell ref="B29:C29"/>
    <mergeCell ref="D27:E27"/>
    <mergeCell ref="D28:E28"/>
    <mergeCell ref="D29:E29"/>
    <mergeCell ref="D102:E102"/>
    <mergeCell ref="D103:E103"/>
    <mergeCell ref="D104:E104"/>
    <mergeCell ref="D105:E105"/>
    <mergeCell ref="D106:E106"/>
    <mergeCell ref="B74:C74"/>
    <mergeCell ref="B75:C75"/>
    <mergeCell ref="B76:C76"/>
    <mergeCell ref="B77:C77"/>
    <mergeCell ref="B78:C78"/>
    <mergeCell ref="D74:E74"/>
  </mergeCells>
  <conditionalFormatting sqref="B14:C26 B27:B30 B33:C45 B46:B50 B51:C58 B61:C73 B74:B78 B79:C86 B89:C101 B102:B106 B107:C114 B117:B142 B145 B146:C149 B150:B154 B155:C164 B165:B166 B167:C170">
    <cfRule type="expression" dxfId="2" priority="4">
      <formula>AND(M14=0,Q14=1)</formula>
    </cfRule>
  </conditionalFormatting>
  <conditionalFormatting sqref="D14:G26 D27:D30 F27:G30 D33:G45 D46:D50 F46:G50 D51:G58 D61:G73 D74:D78 F74:G78 D79:G86 D89:G101 D102:D106 F102:G106 D107:G114 D117:D141 F117:G141 D145 F145:G145 D146:G149 D150:D154 F150:G154 D155:G164 D165:D166 F165:G166 D167:G170">
    <cfRule type="notContainsBlanks" dxfId="1" priority="2">
      <formula>LEN(TRIM(D14))&gt;0</formula>
    </cfRule>
    <cfRule type="expression" dxfId="0" priority="3">
      <formula>$M14=1</formula>
    </cfRule>
  </conditionalFormatting>
  <dataValidations count="2">
    <dataValidation type="decimal" operator="greaterThan" allowBlank="1" showErrorMessage="1" errorTitle=" Oops!" error="Enter a number." promptTitle="Enter a number." prompt="Enter a number." sqref="F14:G30" xr:uid="{A513E8E7-778B-4240-B808-9B83C5CFCEEC}">
      <formula1>0</formula1>
    </dataValidation>
    <dataValidation type="decimal" operator="greaterThan" allowBlank="1" showInputMessage="1" showErrorMessage="1" errorTitle="Oops!" error="Enter a number." sqref="F33:G57 F61:G85 F89:G113 F117:G141 F145:G169" xr:uid="{B9B5E2A3-D79A-4BCC-9E28-251F2C70454C}">
      <formula1>0</formula1>
    </dataValidation>
  </dataValidations>
  <pageMargins left="0.9" right="1.7" top="0.54" bottom="0.46" header="0.3" footer="0.28000000000000003"/>
  <pageSetup orientation="landscape" r:id="rId1"/>
  <headerFooter differentFirst="1">
    <oddHeader>&amp;C&amp;"-,Bold"Comparability Reporting for 2025-26 Title I Schools with Enrollment of at Least 100 
&amp;"-,Regular"Base Salary-to-Student Ratios</oddHeader>
  </headerFooter>
  <rowBreaks count="5" manualBreakCount="5">
    <brk id="30" max="8" man="1"/>
    <brk id="58" max="8" man="1"/>
    <brk id="86" max="8" man="1"/>
    <brk id="114" max="8" man="1"/>
    <brk id="142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CA08B-1C22-4EB2-B16D-3E2793755F4F}">
  <dimension ref="A1:A15"/>
  <sheetViews>
    <sheetView showGridLines="0" showRowColHeaders="0" zoomScale="80" zoomScaleNormal="8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4.5" x14ac:dyDescent="0.35"/>
  <cols>
    <col min="1" max="1" width="126.7265625" customWidth="1"/>
  </cols>
  <sheetData>
    <row r="1" spans="1:1" s="125" customFormat="1" ht="31" x14ac:dyDescent="0.7">
      <c r="A1" s="125" t="s">
        <v>59</v>
      </c>
    </row>
    <row r="3" spans="1:1" ht="177" customHeight="1" x14ac:dyDescent="0.35">
      <c r="A3" s="1" t="e" vm="1">
        <v>#VALUE!</v>
      </c>
    </row>
    <row r="4" spans="1:1" x14ac:dyDescent="0.35">
      <c r="A4" s="1"/>
    </row>
    <row r="5" spans="1:1" x14ac:dyDescent="0.35">
      <c r="A5" s="126"/>
    </row>
    <row r="6" spans="1:1" x14ac:dyDescent="0.35">
      <c r="A6" s="1"/>
    </row>
    <row r="7" spans="1:1" ht="79.5" customHeight="1" x14ac:dyDescent="0.35">
      <c r="A7" s="1" t="e" vm="2">
        <v>#VALUE!</v>
      </c>
    </row>
    <row r="8" spans="1:1" x14ac:dyDescent="0.35">
      <c r="A8" s="1"/>
    </row>
    <row r="9" spans="1:1" x14ac:dyDescent="0.35">
      <c r="A9" s="126"/>
    </row>
    <row r="10" spans="1:1" x14ac:dyDescent="0.35">
      <c r="A10" s="1"/>
    </row>
    <row r="11" spans="1:1" ht="157.5" customHeight="1" x14ac:dyDescent="0.35">
      <c r="A11" s="1" t="e" vm="3">
        <v>#VALUE!</v>
      </c>
    </row>
    <row r="12" spans="1:1" x14ac:dyDescent="0.35">
      <c r="A12" s="1"/>
    </row>
    <row r="13" spans="1:1" x14ac:dyDescent="0.35">
      <c r="A13" s="126"/>
    </row>
    <row r="14" spans="1:1" x14ac:dyDescent="0.35">
      <c r="A14" s="1"/>
    </row>
    <row r="15" spans="1:1" ht="149" customHeight="1" x14ac:dyDescent="0.35">
      <c r="A15" s="1" t="e" vm="4">
        <v>#VALUE!</v>
      </c>
    </row>
  </sheetData>
  <sheetProtection algorithmName="SHA-512" hashValue="EzivH0aQr1YhUuEaBDAORNoUcI9rHMEFC6qMFaGaE4PT+jnh49xZJGVtvHxMQQkPwN5r+WJ/HmoPBuaAiz+tKQ==" saltValue="M3XyCYhJJRKPcdpLmTAo5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7797B-107B-4693-824C-4B7DAD1F546E}">
  <dimension ref="B2:B11"/>
  <sheetViews>
    <sheetView zoomScale="140" zoomScaleNormal="140" workbookViewId="0">
      <selection activeCell="B7" sqref="B7"/>
    </sheetView>
  </sheetViews>
  <sheetFormatPr defaultRowHeight="14.5" x14ac:dyDescent="0.35"/>
  <sheetData>
    <row r="2" spans="2:2" x14ac:dyDescent="0.35">
      <c r="B2" t="s">
        <v>3</v>
      </c>
    </row>
    <row r="3" spans="2:2" x14ac:dyDescent="0.35">
      <c r="B3" t="s">
        <v>12</v>
      </c>
    </row>
    <row r="4" spans="2:2" x14ac:dyDescent="0.35">
      <c r="B4" t="s">
        <v>13</v>
      </c>
    </row>
    <row r="6" spans="2:2" x14ac:dyDescent="0.35">
      <c r="B6" t="s">
        <v>11</v>
      </c>
    </row>
    <row r="7" spans="2:2" x14ac:dyDescent="0.35">
      <c r="B7" t="s">
        <v>10</v>
      </c>
    </row>
    <row r="8" spans="2:2" x14ac:dyDescent="0.35">
      <c r="B8" t="s">
        <v>21</v>
      </c>
    </row>
    <row r="10" spans="2:2" x14ac:dyDescent="0.35">
      <c r="B10" t="s">
        <v>8</v>
      </c>
    </row>
    <row r="11" spans="2:2" x14ac:dyDescent="0.35">
      <c r="B11" t="s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2193ac7-f074-497f-a938-4c812096122a">
      <Terms xmlns="http://schemas.microsoft.com/office/infopath/2007/PartnerControls"/>
    </lcf76f155ced4ddcb4097134ff3c332f>
    <TaxCatchAll xmlns="a663bc7e-d16f-4815-8c52-72575c0867ae" xsi:nil="true"/>
    <_Flow_SignoffStatus xmlns="c2193ac7-f074-497f-a938-4c812096122a" xsi:nil="true"/>
    <_ip_UnifiedCompliancePolicyProperties xmlns="http://schemas.microsoft.com/sharepoint/v3" xsi:nil="true"/>
    <order0 xmlns="c2193ac7-f074-497f-a938-4c812096122a" xsi:nil="true"/>
    <date xmlns="c2193ac7-f074-497f-a938-4c812096122a" xsi:nil="true"/>
    <Date0 xmlns="c2193ac7-f074-497f-a938-4c812096122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CA3E5C7B371A47AC6F693A16331DF8" ma:contentTypeVersion="26" ma:contentTypeDescription="Create a new document." ma:contentTypeScope="" ma:versionID="6004fe32996137d750587b86408d7649">
  <xsd:schema xmlns:xsd="http://www.w3.org/2001/XMLSchema" xmlns:xs="http://www.w3.org/2001/XMLSchema" xmlns:p="http://schemas.microsoft.com/office/2006/metadata/properties" xmlns:ns1="http://schemas.microsoft.com/sharepoint/v3" xmlns:ns2="c2193ac7-f074-497f-a938-4c812096122a" xmlns:ns3="a663bc7e-d16f-4815-8c52-72575c0867ae" targetNamespace="http://schemas.microsoft.com/office/2006/metadata/properties" ma:root="true" ma:fieldsID="7b97c819006e0aa8327ec40a206053ac" ns1:_="" ns2:_="" ns3:_="">
    <xsd:import namespace="http://schemas.microsoft.com/sharepoint/v3"/>
    <xsd:import namespace="c2193ac7-f074-497f-a938-4c812096122a"/>
    <xsd:import namespace="a663bc7e-d16f-4815-8c52-72575c0867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date" minOccurs="0"/>
                <xsd:element ref="ns2:MediaLengthInSeconds" minOccurs="0"/>
                <xsd:element ref="ns2:Date0" minOccurs="0"/>
                <xsd:element ref="ns2:lcf76f155ced4ddcb4097134ff3c332f" minOccurs="0"/>
                <xsd:element ref="ns3:TaxCatchAll" minOccurs="0"/>
                <xsd:element ref="ns2:order0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193ac7-f074-497f-a938-4c81209612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e" ma:index="22" nillable="true" ma:displayName="date" ma:format="DateOnly" ma:internalName="date">
      <xsd:simpleType>
        <xsd:restriction base="dms:DateTime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Date0" ma:index="24" nillable="true" ma:displayName="Date" ma:format="DateTime" ma:internalName="Date0">
      <xsd:simpleType>
        <xsd:restriction base="dms:DateTime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6f04b984-fa73-4293-9547-6fa4c72eeb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order0" ma:index="28" nillable="true" ma:displayName="order" ma:format="Dropdown" ma:internalName="order0" ma:percentage="FALSE">
      <xsd:simpleType>
        <xsd:restriction base="dms:Number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31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63bc7e-d16f-4815-8c52-72575c0867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7840795a-9655-47c9-aae7-7ade5dfbd823}" ma:internalName="TaxCatchAll" ma:showField="CatchAllData" ma:web="a663bc7e-d16f-4815-8c52-72575c0867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8099AA-82AB-48EA-8CEB-C52707E6142C}">
  <ds:schemaRefs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a663bc7e-d16f-4815-8c52-72575c0867ae"/>
    <ds:schemaRef ds:uri="http://schemas.microsoft.com/office/2006/metadata/properties"/>
    <ds:schemaRef ds:uri="http://schemas.microsoft.com/office/2006/documentManagement/types"/>
    <ds:schemaRef ds:uri="c2193ac7-f074-497f-a938-4c812096122a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F7798CA-38F1-4F04-B078-E3D2A09AD4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2193ac7-f074-497f-a938-4c812096122a"/>
    <ds:schemaRef ds:uri="a663bc7e-d16f-4815-8c52-72575c0867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3C18D2-1261-413C-8F7D-45F8D7D6CDC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e32bd2a-1ccd-49c1-a814-de8553946415}" enabled="1" method="Standard" siteId="{22136781-9753-4c75-af28-68a078871e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Tab 1 - Title I Schools</vt:lpstr>
      <vt:lpstr>Tab 2 - Non-Title I Schools</vt:lpstr>
      <vt:lpstr>4 Tips</vt:lpstr>
      <vt:lpstr>drop-downs</vt:lpstr>
      <vt:lpstr>'Tab 1 - Title I Schools'!Print_Area</vt:lpstr>
      <vt:lpstr>'Tab 2 - Non-Title I Schools'!Print_Area</vt:lpstr>
    </vt:vector>
  </TitlesOfParts>
  <Company>UNC Wilmington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Buchanan, Amanda B.</dc:creator>
  <cp:lastModifiedBy>Talbot Troy</cp:lastModifiedBy>
  <cp:lastPrinted>2025-09-19T20:57:11Z</cp:lastPrinted>
  <dcterms:created xsi:type="dcterms:W3CDTF">2025-07-17T15:23:34Z</dcterms:created>
  <dcterms:modified xsi:type="dcterms:W3CDTF">2025-09-24T20:42:10Z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0x0101003ACA3E5C7B371A47AC6F693A16331DF8</vt:lpwstr>
  </property>
</Properties>
</file>